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Denne_projektmappe"/>
  <mc:AlternateContent xmlns:mc="http://schemas.openxmlformats.org/markup-compatibility/2006">
    <mc:Choice Requires="x15">
      <x15ac:absPath xmlns:x15ac="http://schemas.microsoft.com/office/spreadsheetml/2010/11/ac" url="U:\Skat\910KASL\Publikationer\Publikationer 2026\Moms\Rettet til 2026-version\"/>
    </mc:Choice>
  </mc:AlternateContent>
  <xr:revisionPtr revIDLastSave="0" documentId="8_{A8CA3A6A-9E5B-49D7-B9B5-6448447B18DD}" xr6:coauthVersionLast="47" xr6:coauthVersionMax="47" xr10:uidLastSave="{00000000-0000-0000-0000-000000000000}"/>
  <workbookProtection workbookAlgorithmName="SHA-512" workbookHashValue="g7smW9U7WGHs6FH/48HQjEFDHt+W6Ys5muIzVRIrH0ynYScHqiVwclOMdmIDrNqrqqLraWBBQPdr3eyv8Hja0g==" workbookSaltValue="NEME96jbtnf2CSnQZ9Gbpw==" workbookSpinCount="100000" lockStructure="1"/>
  <bookViews>
    <workbookView xWindow="-120" yWindow="-120" windowWidth="29040" windowHeight="15720" xr2:uid="{08A074E1-2BE2-4635-8C37-BED9CBC9F231}"/>
  </bookViews>
  <sheets>
    <sheet name="Beregningsfane" sheetId="1" r:id="rId1"/>
    <sheet name="Stamdata" sheetId="2" state="hidden" r:id="rId2"/>
    <sheet name="DS_INTERNAL_SETTINGS_STORAGE" sheetId="3" state="veryHidden" r:id="rId3"/>
    <sheet name="DS_INTERNAL_DOCGROUP_STORAGE" sheetId="4" state="veryHidden" r:id="rId4"/>
    <sheet name="DS_INTERNAL_DOCUMENT_STORAGE" sheetId="5" state="veryHidden" r:id="rId5"/>
    <sheet name="DS_INTERNAL_SNIP_STORAGE" sheetId="6" state="veryHidden" r:id="rId6"/>
  </sheets>
  <definedNames>
    <definedName name="Årstal">Stamdata!$A$6:$A$9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" i="1" l="1"/>
  <c r="I53" i="1" s="1"/>
  <c r="I43" i="1"/>
  <c r="I41" i="1"/>
  <c r="I45" i="1" s="1"/>
  <c r="B29" i="2"/>
  <c r="C29" i="2"/>
  <c r="B27" i="2"/>
  <c r="C27" i="2" s="1"/>
  <c r="B22" i="2"/>
  <c r="B26" i="2"/>
  <c r="B19" i="2"/>
  <c r="B20" i="2"/>
  <c r="B21" i="2"/>
  <c r="B23" i="2"/>
  <c r="B24" i="2"/>
  <c r="B25" i="2"/>
  <c r="B28" i="2"/>
  <c r="C28" i="2" s="1"/>
</calcChain>
</file>

<file path=xl/sharedStrings.xml><?xml version="1.0" encoding="utf-8"?>
<sst xmlns="http://schemas.openxmlformats.org/spreadsheetml/2006/main" count="141" uniqueCount="70">
  <si>
    <t xml:space="preserve">Forbrug til rumvarme, opvarmning af varmt vand eller komfortkøling i kWh </t>
  </si>
  <si>
    <t>Forbrug af elektricitet i alt</t>
  </si>
  <si>
    <t>Forbrug af vand i alt</t>
  </si>
  <si>
    <t>Momsfradragsprocent</t>
  </si>
  <si>
    <t>Periode</t>
  </si>
  <si>
    <t>Stamdata til beregninger</t>
  </si>
  <si>
    <t>Afgiftsbeløb</t>
  </si>
  <si>
    <t>Elafgift</t>
  </si>
  <si>
    <t>Elvarme</t>
  </si>
  <si>
    <t>EU's minimumsafgift</t>
  </si>
  <si>
    <t>Godtgørelse</t>
  </si>
  <si>
    <t>Vandafgift</t>
  </si>
  <si>
    <t>2021 Januar</t>
  </si>
  <si>
    <t xml:space="preserve">2021 Februar - december </t>
  </si>
  <si>
    <t xml:space="preserve">2022 Januar - juni </t>
  </si>
  <si>
    <t xml:space="preserve">2022 Juli - september </t>
  </si>
  <si>
    <t xml:space="preserve">2022 Oktober - december </t>
  </si>
  <si>
    <t xml:space="preserve">2023 Januar - juni </t>
  </si>
  <si>
    <t xml:space="preserve">2023 Juli - december </t>
  </si>
  <si>
    <t>Afstemning af energiafgiften på elektricitet og vand</t>
  </si>
  <si>
    <t>Indtastning af forbrugsdata</t>
  </si>
  <si>
    <t>Forudsætninger for brug af arket</t>
  </si>
  <si>
    <t>Generelt</t>
  </si>
  <si>
    <t>-</t>
  </si>
  <si>
    <t>Der medtages alene afgiftspligtigt forbrug af energi, hvorfor elektricit produceret på egne VE-anlæg, herunder solcelleanlæg, ikke må medtages*</t>
  </si>
  <si>
    <t>Dele af forbruget må ikke være videresolgt til tredjepart i forbindelse med f.eks. udlejning af ejendom eller forbrug i ladestandere til opladning af elbiler*</t>
  </si>
  <si>
    <t>Der er ikke anvendt elektricitet til afsætninger af ydelser fra liberale erhverv, jf. bilag 1 til elafgiftsloven</t>
  </si>
  <si>
    <t>Minimumsafgift elektricitet</t>
  </si>
  <si>
    <t>Energiafgift på elektricitet</t>
  </si>
  <si>
    <t>Godtgørelse energiafgift elektricitet</t>
  </si>
  <si>
    <t>Kontakt Beierholm</t>
  </si>
  <si>
    <t xml:space="preserve">Fakturabeløb inkl. moms for indkøb af elektricitet </t>
  </si>
  <si>
    <t>Fakturabeløb inkl. moms for indkøb af vand</t>
  </si>
  <si>
    <t>Forbruget af energi vedrører alene den juridiske enhed, der har ret til godtgørelsen af energiafgiften, dvs. energi forbrugt privat og/eller af en anden juridisk enhed, ikke må medtages</t>
  </si>
  <si>
    <t xml:space="preserve">Såfremt der opstår spørgsmål ved brug af arket eller din virksomhed ikke opfylder forudsætningen for brugen heraf, bedes I kontakte en af følgende rådgivere: </t>
  </si>
  <si>
    <t>Fritz Vad Sørensen, tlf.: 87 32 59 76 eller e-mail frs@beierholm.dk</t>
  </si>
  <si>
    <t>Opgørelse af forbrug elektricitet</t>
  </si>
  <si>
    <t>Opgørelse af forbrug vand</t>
  </si>
  <si>
    <t>Forudsætninger for forbrug før den 1. januar 2023</t>
  </si>
  <si>
    <t>Godtgørelse afgift vand</t>
  </si>
  <si>
    <t>Afgift på vand</t>
  </si>
  <si>
    <t>* Såfremt du har forbrug af denne type kan der være adgang til godtgørelse efter andre opgørelsesmetoder eller særlige regler, der gør sig gældende. Kontakt os for at høre nærmere herom</t>
  </si>
  <si>
    <t>Forbruget må ikke være omfattet af f.eks. en forbrugsregistrering eller på anden måde leveret uden fuld pålagt el- eller vandafgift</t>
  </si>
  <si>
    <t>Arket er udarbejdet med henblik på afstemning af energiafgifter i momsregistrerede virksomheder, der har et simpelt forbrug af el og vand energi</t>
  </si>
  <si>
    <t>SSSHERM79TV3SC38CSZF6D08S8V25NJF1ZW9SPHNWYHGSQSFZNFG</t>
  </si>
  <si>
    <t>Charlotte Apollo-Nørgaard</t>
  </si>
  <si>
    <t>Create</t>
  </si>
  <si>
    <t>47ca982b-7b6b-4970-8b92-b433488a44ea</t>
  </si>
  <si>
    <t>{"id":"47ca982b-7b6b-4970-8b92-b433488a44ea","type":1,"name":"workbookId","value":"2bc4317c-2584-46ed-9ee5-cf7a722375f8"}</t>
  </si>
  <si>
    <t>07119524-231b-4d88-b8d0-abdaa8e7c8ea</t>
  </si>
  <si>
    <t>{"id":"07119524-231b-4d88-b8d0-abdaa8e7c8ea","type":0,"name":"dataSnipperSheetDeleted","value":"false"}</t>
  </si>
  <si>
    <t>81830c1e-23b1-4d87-a469-1aa4eb322e7c</t>
  </si>
  <si>
    <t>{"id":"81830c1e-23b1-4d87-a469-1aa4eb322e7c","type":0,"name":"embed-documents","value":"false"}</t>
  </si>
  <si>
    <t>a47c600c-6d82-4332-a0fd-3c15764b7499</t>
  </si>
  <si>
    <t>{"id":"a47c600c-6d82-4332-a0fd-3c15764b7499","type":0,"name":"table-snip-suggestions","value":"true"}</t>
  </si>
  <si>
    <t>653a15e9-432b-48c5-ba70-2629311655f4</t>
  </si>
  <si>
    <t>{"id":"653a15e9-432b-48c5-ba70-2629311655f4","type":1,"name":"migratedFssProjectId","value":""}</t>
  </si>
  <si>
    <t>{"id":"47ca982b-7b6b-4970-8b92-b433488a44ea","type":1,"name":"workbookId","value":"9168d56e-a5a2-451d-8abe-a55d12601b52"}</t>
  </si>
  <si>
    <t>{"id":"81830c1e-23b1-4d87-a469-1aa4eb322e7c","type":0,"name":"embed-documents","value":"true"}</t>
  </si>
  <si>
    <t>5BBZPE776Q6KPEFAETJCZ5Q309XSGXYQARKN9DAVDD5STJ6NB7AG</t>
  </si>
  <si>
    <t>Stine Buus</t>
  </si>
  <si>
    <t>Update</t>
  </si>
  <si>
    <t>2WW7AX7QKYW309Y471PTH7NK3KTYSA2ECE1BHQM7AZC3JKRT1140</t>
  </si>
  <si>
    <t>4KN1SZ5EZFP4NVH7JTH4ZZXNSYS6Z8YN8MPAMZM53XQNDA7140PG</t>
  </si>
  <si>
    <t>Karsten Wind</t>
  </si>
  <si>
    <t>44DH6T1PANX7GRXMTQ314B3QNAYEK97783N0M4NZRRQFN716VRS0</t>
  </si>
  <si>
    <t>Jacob Kunø Christensen, tlf: 96 34 79 76 eller e-mail jkc@beierholm.dk</t>
  </si>
  <si>
    <t>Opdateret pr. 1. januar 2026</t>
  </si>
  <si>
    <t>N4X50AV18H24Y8Q00VXF0E2J13JMZ3TFZF4W7FHR2FCZFD0G5YPG</t>
  </si>
  <si>
    <t>Nanna Husted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</si>
</sst>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kr.&quot;_-;\-* #,##0.00\ &quot;kr.&quot;_-;_-* &quot;-&quot;??\ &quot;kr.&quot;_-;_-@_-"/>
    <numFmt numFmtId="164" formatCode="%\ 0"/>
    <numFmt numFmtId="165" formatCode="&quot;kr.&quot;\ 0"/>
    <numFmt numFmtId="166" formatCode="\k\W\h\ 0.00"/>
    <numFmt numFmtId="167" formatCode="&quot;m3&quot;\ 0.00"/>
    <numFmt numFmtId="168" formatCode="_-* #,##0.000\ &quot;kr.&quot;_-;\-* #,##0.000\ &quot;kr.&quot;_-;_-* &quot;-&quot;??\ &quot;kr.&quot;_-;_-@_-"/>
    <numFmt numFmtId="169" formatCode="&quot;DKK&quot;\ 0.00"/>
  </numFmts>
  <fonts count="11" x14ac:knownFonts="1">
    <font>
      <sz val="11"/>
      <color theme="1"/>
      <name val="FoundryMonoline-Regular"/>
      <family val="2"/>
      <scheme val="minor"/>
    </font>
    <font>
      <sz val="11"/>
      <color theme="1"/>
      <name val="FoundryMonoline-Regular"/>
      <family val="2"/>
      <scheme val="minor"/>
    </font>
    <font>
      <sz val="11"/>
      <color theme="1"/>
      <name val="DaneSerifaLight"/>
      <family val="2"/>
    </font>
    <font>
      <b/>
      <sz val="11"/>
      <name val="DaneSerifaLight"/>
      <family val="2"/>
    </font>
    <font>
      <sz val="10"/>
      <name val="DaneSerifaLight"/>
      <family val="2"/>
    </font>
    <font>
      <b/>
      <sz val="10"/>
      <name val="DaneSerifaLight"/>
      <family val="2"/>
    </font>
    <font>
      <i/>
      <sz val="11"/>
      <color theme="1"/>
      <name val="DaneSerifaLight"/>
      <family val="2"/>
    </font>
    <font>
      <i/>
      <sz val="8"/>
      <color theme="1"/>
      <name val="DaneSerifaLight"/>
      <family val="2"/>
    </font>
    <font>
      <sz val="11"/>
      <name val="DaneSerifaLight"/>
      <family val="2"/>
    </font>
    <font>
      <b/>
      <sz val="11"/>
      <color theme="1"/>
      <name val="FoundryMonoline-Regular"/>
      <family val="2"/>
      <scheme val="minor"/>
    </font>
    <font>
      <b/>
      <sz val="11"/>
      <color theme="1"/>
      <name val="DaneSerifa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</fills>
  <borders count="12">
    <border>
      <left/>
      <right/>
      <top/>
      <bottom/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mediumDashed">
        <color theme="3"/>
      </left>
      <right style="mediumDashed">
        <color theme="3"/>
      </right>
      <top style="mediumDashed">
        <color theme="3"/>
      </top>
      <bottom style="mediumDashed">
        <color theme="3"/>
      </bottom>
      <diagonal/>
    </border>
    <border>
      <left/>
      <right/>
      <top/>
      <bottom style="thin">
        <color theme="3"/>
      </bottom>
      <diagonal/>
    </border>
    <border>
      <left/>
      <right/>
      <top/>
      <bottom style="double">
        <color theme="3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" fontId="4" fillId="0" borderId="0"/>
  </cellStyleXfs>
  <cellXfs count="51">
    <xf numFmtId="0" fontId="0" fillId="0" borderId="0" xfId="0"/>
    <xf numFmtId="3" fontId="5" fillId="0" borderId="0" xfId="2" applyFont="1"/>
    <xf numFmtId="3" fontId="4" fillId="0" borderId="0" xfId="2"/>
    <xf numFmtId="3" fontId="4" fillId="0" borderId="0" xfId="2" applyAlignment="1">
      <alignment horizontal="right"/>
    </xf>
    <xf numFmtId="1" fontId="5" fillId="0" borderId="0" xfId="2" applyNumberFormat="1" applyFont="1"/>
    <xf numFmtId="3" fontId="5" fillId="0" borderId="0" xfId="2" quotePrefix="1" applyFont="1" applyAlignment="1">
      <alignment horizontal="right"/>
    </xf>
    <xf numFmtId="1" fontId="5" fillId="0" borderId="0" xfId="2" quotePrefix="1" applyNumberFormat="1" applyFont="1" applyAlignment="1">
      <alignment horizontal="right"/>
    </xf>
    <xf numFmtId="44" fontId="4" fillId="0" borderId="0" xfId="1" applyFont="1"/>
    <xf numFmtId="168" fontId="4" fillId="0" borderId="0" xfId="1" applyNumberFormat="1" applyFont="1" applyAlignment="1">
      <alignment horizontal="left"/>
    </xf>
    <xf numFmtId="168" fontId="4" fillId="0" borderId="0" xfId="1" applyNumberFormat="1" applyFont="1"/>
    <xf numFmtId="168" fontId="4" fillId="0" borderId="0" xfId="2" applyNumberFormat="1"/>
    <xf numFmtId="168" fontId="4" fillId="0" borderId="0" xfId="1" applyNumberFormat="1" applyFont="1" applyAlignment="1">
      <alignment horizontal="right"/>
    </xf>
    <xf numFmtId="0" fontId="2" fillId="3" borderId="9" xfId="0" applyFont="1" applyFill="1" applyBorder="1" applyAlignment="1" applyProtection="1">
      <alignment horizontal="right"/>
      <protection locked="0"/>
    </xf>
    <xf numFmtId="166" fontId="2" fillId="3" borderId="9" xfId="0" applyNumberFormat="1" applyFont="1" applyFill="1" applyBorder="1" applyAlignment="1" applyProtection="1">
      <alignment horizontal="right"/>
      <protection locked="0"/>
    </xf>
    <xf numFmtId="167" fontId="2" fillId="3" borderId="9" xfId="0" applyNumberFormat="1" applyFont="1" applyFill="1" applyBorder="1" applyAlignment="1" applyProtection="1">
      <alignment horizontal="right"/>
      <protection locked="0"/>
    </xf>
    <xf numFmtId="164" fontId="2" fillId="3" borderId="9" xfId="0" applyNumberFormat="1" applyFont="1" applyFill="1" applyBorder="1" applyAlignment="1" applyProtection="1">
      <alignment horizontal="right"/>
      <protection locked="0"/>
    </xf>
    <xf numFmtId="169" fontId="2" fillId="3" borderId="9" xfId="0" applyNumberFormat="1" applyFont="1" applyFill="1" applyBorder="1" applyAlignment="1" applyProtection="1">
      <alignment horizontal="right"/>
      <protection locked="0"/>
    </xf>
    <xf numFmtId="0" fontId="2" fillId="2" borderId="0" xfId="0" applyFont="1" applyFill="1"/>
    <xf numFmtId="0" fontId="2" fillId="3" borderId="7" xfId="0" applyFont="1" applyFill="1" applyBorder="1"/>
    <xf numFmtId="0" fontId="3" fillId="3" borderId="7" xfId="0" applyFont="1" applyFill="1" applyBorder="1"/>
    <xf numFmtId="0" fontId="0" fillId="2" borderId="0" xfId="0" applyFill="1"/>
    <xf numFmtId="0" fontId="3" fillId="2" borderId="0" xfId="0" applyFont="1" applyFill="1"/>
    <xf numFmtId="0" fontId="2" fillId="3" borderId="1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6" fillId="4" borderId="0" xfId="0" applyFont="1" applyFill="1"/>
    <xf numFmtId="0" fontId="2" fillId="4" borderId="0" xfId="0" applyFont="1" applyFill="1"/>
    <xf numFmtId="0" fontId="2" fillId="3" borderId="5" xfId="0" applyFont="1" applyFill="1" applyBorder="1"/>
    <xf numFmtId="0" fontId="2" fillId="3" borderId="0" xfId="0" applyFont="1" applyFill="1"/>
    <xf numFmtId="0" fontId="10" fillId="2" borderId="0" xfId="0" applyFont="1" applyFill="1"/>
    <xf numFmtId="0" fontId="10" fillId="3" borderId="4" xfId="0" applyFont="1" applyFill="1" applyBorder="1"/>
    <xf numFmtId="0" fontId="10" fillId="3" borderId="0" xfId="0" applyFont="1" applyFill="1"/>
    <xf numFmtId="49" fontId="10" fillId="3" borderId="0" xfId="0" applyNumberFormat="1" applyFont="1" applyFill="1"/>
    <xf numFmtId="0" fontId="10" fillId="3" borderId="5" xfId="0" applyFont="1" applyFill="1" applyBorder="1"/>
    <xf numFmtId="0" fontId="9" fillId="2" borderId="0" xfId="0" applyFont="1" applyFill="1"/>
    <xf numFmtId="0" fontId="9" fillId="0" borderId="0" xfId="0" applyFont="1"/>
    <xf numFmtId="0" fontId="2" fillId="3" borderId="0" xfId="0" applyFont="1" applyFill="1" applyAlignment="1">
      <alignment horizontal="left" vertical="top" wrapText="1"/>
    </xf>
    <xf numFmtId="0" fontId="8" fillId="3" borderId="0" xfId="0" applyFont="1" applyFill="1" applyAlignment="1">
      <alignment horizontal="left" vertical="top" wrapText="1"/>
    </xf>
    <xf numFmtId="0" fontId="8" fillId="3" borderId="0" xfId="0" applyFont="1" applyFill="1"/>
    <xf numFmtId="0" fontId="2" fillId="3" borderId="6" xfId="0" applyFont="1" applyFill="1" applyBorder="1"/>
    <xf numFmtId="0" fontId="2" fillId="3" borderId="8" xfId="0" applyFont="1" applyFill="1" applyBorder="1"/>
    <xf numFmtId="169" fontId="2" fillId="3" borderId="10" xfId="1" applyNumberFormat="1" applyFont="1" applyFill="1" applyBorder="1" applyAlignment="1" applyProtection="1">
      <alignment horizontal="right"/>
    </xf>
    <xf numFmtId="169" fontId="2" fillId="3" borderId="11" xfId="1" applyNumberFormat="1" applyFont="1" applyFill="1" applyBorder="1" applyAlignment="1" applyProtection="1">
      <alignment horizontal="right"/>
    </xf>
    <xf numFmtId="165" fontId="2" fillId="3" borderId="0" xfId="1" applyNumberFormat="1" applyFont="1" applyFill="1" applyBorder="1" applyAlignment="1" applyProtection="1">
      <alignment horizontal="right"/>
    </xf>
    <xf numFmtId="0" fontId="8" fillId="2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49" fontId="3" fillId="3" borderId="0" xfId="0" applyNumberFormat="1" applyFont="1" applyFill="1" applyAlignment="1">
      <alignment horizontal="left" vertical="top" wrapText="1"/>
    </xf>
    <xf numFmtId="49" fontId="8" fillId="3" borderId="0" xfId="0" applyNumberFormat="1" applyFont="1" applyFill="1" applyAlignment="1">
      <alignment horizontal="left" vertical="top" wrapText="1"/>
    </xf>
    <xf numFmtId="0" fontId="7" fillId="3" borderId="7" xfId="0" applyFont="1" applyFill="1" applyBorder="1" applyAlignment="1">
      <alignment horizontal="center" vertical="top"/>
    </xf>
    <xf numFmtId="49" fontId="2" fillId="3" borderId="0" xfId="0" applyNumberFormat="1" applyFont="1" applyFill="1" applyAlignment="1">
      <alignment horizontal="left" vertical="top" wrapText="1"/>
    </xf>
  </cellXfs>
  <cellStyles count="3">
    <cellStyle name="Normal" xfId="0" builtinId="0"/>
    <cellStyle name="Normal 2" xfId="2" xr:uid="{8945D465-1EB2-445B-8952-74F39EADE6B5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1943515</xdr:colOff>
      <xdr:row>1</xdr:row>
      <xdr:rowOff>39342</xdr:rowOff>
    </xdr:from>
    <xdr:to>
      <xdr:col>6</xdr:col>
      <xdr:colOff>4134265</xdr:colOff>
      <xdr:row>2</xdr:row>
      <xdr:rowOff>173935</xdr:rowOff>
    </xdr:to>
    <xdr:pic>
      <xdr:nvPicPr>
        <xdr:cNvPr id="2" name="HLBLogoBillede" descr="Beierholm_DK">
          <a:extLst>
            <a:ext uri="{FF2B5EF4-FFF2-40B4-BE49-F238E27FC236}">
              <a16:creationId xmlns:a16="http://schemas.microsoft.com/office/drawing/2014/main" id="{7784E7D5-89FF-48AF-85DB-24463046E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219075"/>
          <a:ext cx="2438400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Beierholm">
  <a:themeElements>
    <a:clrScheme name="Beierholm">
      <a:dk1>
        <a:sysClr val="windowText" lastClr="000000"/>
      </a:dk1>
      <a:lt1>
        <a:sysClr val="window" lastClr="FFFFFF"/>
      </a:lt1>
      <a:dk2>
        <a:srgbClr val="EA8C00"/>
      </a:dk2>
      <a:lt2>
        <a:srgbClr val="F1F1F1"/>
      </a:lt2>
      <a:accent1>
        <a:srgbClr val="E15706"/>
      </a:accent1>
      <a:accent2>
        <a:srgbClr val="464646"/>
      </a:accent2>
      <a:accent3>
        <a:srgbClr val="999999"/>
      </a:accent3>
      <a:accent4>
        <a:srgbClr val="007850"/>
      </a:accent4>
      <a:accent5>
        <a:srgbClr val="915083"/>
      </a:accent5>
      <a:accent6>
        <a:srgbClr val="597A9B"/>
      </a:accent6>
      <a:hlink>
        <a:srgbClr val="E15706"/>
      </a:hlink>
      <a:folHlink>
        <a:srgbClr val="915083"/>
      </a:folHlink>
    </a:clrScheme>
    <a:fontScheme name="Beierholm">
      <a:majorFont>
        <a:latin typeface="DaneSerifaLight"/>
        <a:ea typeface=""/>
        <a:cs typeface=""/>
      </a:majorFont>
      <a:minorFont>
        <a:latin typeface="FoundryMonoline-Regular"/>
        <a:ea typeface=""/>
        <a:cs typeface=""/>
      </a:minorFont>
    </a:fontScheme>
    <a:fmtScheme name="Beierholm Standatd Tem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75E4A-149C-48B7-A70C-3C9DB7F6CB3F}">
  <sheetPr codeName="Ark1">
    <pageSetUpPr fitToPage="1"/>
  </sheetPr>
  <dimension ref="A5:O65"/>
  <sheetViews>
    <sheetView tabSelected="1" zoomScaleNormal="100" zoomScaleSheetLayoutView="115" workbookViewId="0">
      <selection activeCell="I25" sqref="I25"/>
    </sheetView>
  </sheetViews>
  <sheetFormatPr defaultColWidth="0" defaultRowHeight="14.25" x14ac:dyDescent="0.2"/>
  <cols>
    <col min="1" max="1" width="2.88671875" style="17" customWidth="1"/>
    <col min="2" max="6" width="1.21875" style="17" customWidth="1"/>
    <col min="7" max="7" width="65.88671875" style="17" customWidth="1"/>
    <col min="8" max="8" width="1.21875" style="17" customWidth="1"/>
    <col min="9" max="9" width="25.88671875" style="17" customWidth="1"/>
    <col min="10" max="10" width="1.21875" style="17" customWidth="1"/>
    <col min="11" max="11" width="2.88671875" style="17" customWidth="1"/>
    <col min="12" max="15" width="0" style="20" hidden="1" customWidth="1"/>
  </cols>
  <sheetData>
    <row r="5" spans="1:15" ht="15" thickBot="1" x14ac:dyDescent="0.25">
      <c r="B5" s="18"/>
      <c r="C5" s="19" t="s">
        <v>19</v>
      </c>
      <c r="D5" s="19"/>
      <c r="E5" s="19"/>
      <c r="F5" s="18"/>
      <c r="G5" s="19"/>
      <c r="H5" s="49" t="s">
        <v>67</v>
      </c>
      <c r="I5" s="49"/>
      <c r="J5" s="18"/>
    </row>
    <row r="6" spans="1:15" ht="15.75" thickTop="1" thickBot="1" x14ac:dyDescent="0.25">
      <c r="G6" s="21"/>
    </row>
    <row r="7" spans="1:15" ht="6" customHeight="1" thickTop="1" x14ac:dyDescent="0.2">
      <c r="B7" s="22"/>
      <c r="C7" s="23"/>
      <c r="D7" s="23"/>
      <c r="E7" s="23"/>
      <c r="F7" s="23"/>
      <c r="G7" s="23"/>
      <c r="H7" s="23"/>
      <c r="I7" s="23"/>
      <c r="J7" s="24"/>
    </row>
    <row r="8" spans="1:15" x14ac:dyDescent="0.2">
      <c r="B8" s="25"/>
      <c r="C8" s="26" t="s">
        <v>21</v>
      </c>
      <c r="D8" s="26"/>
      <c r="E8" s="26"/>
      <c r="F8" s="27"/>
      <c r="G8" s="27"/>
      <c r="H8" s="27"/>
      <c r="I8" s="27"/>
      <c r="J8" s="28"/>
    </row>
    <row r="9" spans="1:15" ht="6" customHeight="1" x14ac:dyDescent="0.2">
      <c r="B9" s="25"/>
      <c r="C9" s="29"/>
      <c r="D9" s="29"/>
      <c r="E9" s="29"/>
      <c r="F9" s="29"/>
      <c r="G9" s="29"/>
      <c r="H9" s="29"/>
      <c r="I9" s="29"/>
      <c r="J9" s="28"/>
    </row>
    <row r="10" spans="1:15" s="36" customFormat="1" x14ac:dyDescent="0.2">
      <c r="A10" s="30"/>
      <c r="B10" s="31"/>
      <c r="C10" s="32"/>
      <c r="D10" s="33" t="s">
        <v>22</v>
      </c>
      <c r="E10" s="33"/>
      <c r="F10" s="33"/>
      <c r="G10" s="33"/>
      <c r="H10" s="33"/>
      <c r="I10" s="33"/>
      <c r="J10" s="34"/>
      <c r="K10" s="30"/>
      <c r="L10" s="35"/>
      <c r="M10" s="35"/>
      <c r="N10" s="35"/>
      <c r="O10" s="35"/>
    </row>
    <row r="11" spans="1:15" ht="30" customHeight="1" x14ac:dyDescent="0.2">
      <c r="B11" s="25"/>
      <c r="C11" s="29"/>
      <c r="D11" s="29"/>
      <c r="E11" s="37" t="s">
        <v>23</v>
      </c>
      <c r="F11" s="48" t="s">
        <v>43</v>
      </c>
      <c r="G11" s="48"/>
      <c r="H11" s="48"/>
      <c r="I11" s="48"/>
      <c r="J11" s="28"/>
    </row>
    <row r="12" spans="1:15" ht="28.5" customHeight="1" x14ac:dyDescent="0.2">
      <c r="B12" s="25"/>
      <c r="C12" s="29"/>
      <c r="D12" s="29"/>
      <c r="E12" s="37" t="s">
        <v>23</v>
      </c>
      <c r="F12" s="50" t="s">
        <v>33</v>
      </c>
      <c r="G12" s="50"/>
      <c r="H12" s="50"/>
      <c r="I12" s="50"/>
      <c r="J12" s="28"/>
    </row>
    <row r="13" spans="1:15" ht="28.5" customHeight="1" x14ac:dyDescent="0.2">
      <c r="B13" s="25"/>
      <c r="C13" s="29"/>
      <c r="D13" s="29"/>
      <c r="E13" s="37" t="s">
        <v>23</v>
      </c>
      <c r="F13" s="50" t="s">
        <v>24</v>
      </c>
      <c r="G13" s="50"/>
      <c r="H13" s="50"/>
      <c r="I13" s="50">
        <v>0</v>
      </c>
      <c r="J13" s="28"/>
    </row>
    <row r="14" spans="1:15" ht="28.5" customHeight="1" x14ac:dyDescent="0.2">
      <c r="B14" s="25"/>
      <c r="C14" s="29"/>
      <c r="D14" s="29"/>
      <c r="E14" s="37" t="s">
        <v>23</v>
      </c>
      <c r="F14" s="50" t="s">
        <v>25</v>
      </c>
      <c r="G14" s="50"/>
      <c r="H14" s="50"/>
      <c r="I14" s="50">
        <v>0</v>
      </c>
      <c r="J14" s="28"/>
    </row>
    <row r="15" spans="1:15" ht="15" customHeight="1" x14ac:dyDescent="0.2">
      <c r="B15" s="25"/>
      <c r="C15" s="29"/>
      <c r="D15" s="29"/>
      <c r="E15" s="38" t="s">
        <v>23</v>
      </c>
      <c r="F15" s="48" t="s">
        <v>42</v>
      </c>
      <c r="G15" s="48"/>
      <c r="H15" s="48"/>
      <c r="I15" s="48">
        <v>0</v>
      </c>
      <c r="J15" s="28"/>
    </row>
    <row r="16" spans="1:15" ht="15" customHeight="1" x14ac:dyDescent="0.2">
      <c r="B16" s="25"/>
      <c r="C16" s="29"/>
      <c r="D16" s="29"/>
      <c r="E16" s="47" t="s">
        <v>38</v>
      </c>
      <c r="F16" s="47"/>
      <c r="G16" s="47"/>
      <c r="H16" s="47"/>
      <c r="I16" s="47"/>
      <c r="J16" s="28"/>
    </row>
    <row r="17" spans="2:10" ht="15" customHeight="1" x14ac:dyDescent="0.2">
      <c r="B17" s="25"/>
      <c r="C17" s="29"/>
      <c r="D17" s="29"/>
      <c r="E17" s="39"/>
      <c r="F17" s="39" t="s">
        <v>23</v>
      </c>
      <c r="G17" s="48" t="s">
        <v>26</v>
      </c>
      <c r="H17" s="48"/>
      <c r="I17" s="48"/>
      <c r="J17" s="28"/>
    </row>
    <row r="18" spans="2:10" ht="6" customHeight="1" thickBot="1" x14ac:dyDescent="0.25">
      <c r="B18" s="40"/>
      <c r="C18" s="18"/>
      <c r="D18" s="18"/>
      <c r="E18" s="18"/>
      <c r="F18" s="18"/>
      <c r="G18" s="18"/>
      <c r="H18" s="18"/>
      <c r="I18" s="18"/>
      <c r="J18" s="41"/>
    </row>
    <row r="19" spans="2:10" ht="15.75" thickTop="1" thickBot="1" x14ac:dyDescent="0.25">
      <c r="G19" s="21"/>
    </row>
    <row r="20" spans="2:10" ht="6" customHeight="1" thickTop="1" x14ac:dyDescent="0.2">
      <c r="B20" s="22"/>
      <c r="C20" s="23"/>
      <c r="D20" s="23"/>
      <c r="E20" s="23"/>
      <c r="F20" s="23"/>
      <c r="G20" s="23"/>
      <c r="H20" s="23"/>
      <c r="I20" s="23"/>
      <c r="J20" s="24"/>
    </row>
    <row r="21" spans="2:10" x14ac:dyDescent="0.2">
      <c r="B21" s="25"/>
      <c r="C21" s="26" t="s">
        <v>20</v>
      </c>
      <c r="D21" s="26"/>
      <c r="E21" s="26"/>
      <c r="F21" s="27"/>
      <c r="G21" s="27"/>
      <c r="H21" s="27"/>
      <c r="I21" s="27"/>
      <c r="J21" s="28"/>
    </row>
    <row r="22" spans="2:10" ht="6" customHeight="1" thickBot="1" x14ac:dyDescent="0.25">
      <c r="B22" s="25"/>
      <c r="C22" s="29"/>
      <c r="D22" s="29"/>
      <c r="E22" s="29"/>
      <c r="F22" s="29"/>
      <c r="G22" s="29"/>
      <c r="H22" s="29"/>
      <c r="I22" s="29"/>
      <c r="J22" s="28"/>
    </row>
    <row r="23" spans="2:10" ht="15" thickBot="1" x14ac:dyDescent="0.25">
      <c r="B23" s="25"/>
      <c r="C23" s="29"/>
      <c r="D23" s="29" t="s">
        <v>4</v>
      </c>
      <c r="E23" s="29"/>
      <c r="F23" s="29"/>
      <c r="G23" s="29"/>
      <c r="H23" s="29"/>
      <c r="I23" s="12">
        <v>2025</v>
      </c>
      <c r="J23" s="28"/>
    </row>
    <row r="24" spans="2:10" ht="6" customHeight="1" thickBot="1" x14ac:dyDescent="0.25">
      <c r="B24" s="25"/>
      <c r="C24" s="29"/>
      <c r="D24" s="29"/>
      <c r="E24" s="29"/>
      <c r="F24" s="29"/>
      <c r="G24" s="29"/>
      <c r="H24" s="29"/>
      <c r="I24" s="29"/>
      <c r="J24" s="28"/>
    </row>
    <row r="25" spans="2:10" ht="15" thickBot="1" x14ac:dyDescent="0.25">
      <c r="B25" s="25"/>
      <c r="C25" s="29"/>
      <c r="D25" s="29" t="s">
        <v>31</v>
      </c>
      <c r="E25" s="29"/>
      <c r="F25" s="29"/>
      <c r="G25" s="29"/>
      <c r="H25" s="29"/>
      <c r="I25" s="16"/>
      <c r="J25" s="28"/>
    </row>
    <row r="26" spans="2:10" ht="6" customHeight="1" thickBot="1" x14ac:dyDescent="0.25">
      <c r="B26" s="25"/>
      <c r="C26" s="29"/>
      <c r="D26" s="29"/>
      <c r="E26" s="29"/>
      <c r="F26" s="29"/>
      <c r="G26" s="29"/>
      <c r="H26" s="29"/>
      <c r="I26" s="29"/>
      <c r="J26" s="28"/>
    </row>
    <row r="27" spans="2:10" ht="15" thickBot="1" x14ac:dyDescent="0.25">
      <c r="B27" s="25"/>
      <c r="C27" s="29"/>
      <c r="D27" s="29" t="s">
        <v>1</v>
      </c>
      <c r="E27" s="29"/>
      <c r="F27" s="29"/>
      <c r="G27" s="29"/>
      <c r="H27" s="29"/>
      <c r="I27" s="13"/>
      <c r="J27" s="28"/>
    </row>
    <row r="28" spans="2:10" ht="6" customHeight="1" thickBot="1" x14ac:dyDescent="0.25">
      <c r="B28" s="25"/>
      <c r="C28" s="29"/>
      <c r="D28" s="29"/>
      <c r="E28" s="29"/>
      <c r="F28" s="29"/>
      <c r="G28" s="29"/>
      <c r="H28" s="29"/>
      <c r="I28" s="29"/>
      <c r="J28" s="28"/>
    </row>
    <row r="29" spans="2:10" ht="15" hidden="1" thickBot="1" x14ac:dyDescent="0.25">
      <c r="B29" s="25"/>
      <c r="C29" s="29"/>
      <c r="D29" s="29" t="s">
        <v>0</v>
      </c>
      <c r="E29" s="29"/>
      <c r="F29" s="29"/>
      <c r="G29" s="29"/>
      <c r="H29" s="29"/>
      <c r="I29" s="13">
        <v>0</v>
      </c>
      <c r="J29" s="28"/>
    </row>
    <row r="30" spans="2:10" ht="6" hidden="1" customHeight="1" thickBot="1" x14ac:dyDescent="0.25">
      <c r="B30" s="25"/>
      <c r="C30" s="29"/>
      <c r="D30" s="29"/>
      <c r="E30" s="29"/>
      <c r="F30" s="29"/>
      <c r="G30" s="29"/>
      <c r="H30" s="29"/>
      <c r="I30" s="29"/>
      <c r="J30" s="28"/>
    </row>
    <row r="31" spans="2:10" ht="15" thickBot="1" x14ac:dyDescent="0.25">
      <c r="B31" s="25"/>
      <c r="C31" s="29"/>
      <c r="D31" s="29" t="s">
        <v>32</v>
      </c>
      <c r="E31" s="29"/>
      <c r="F31" s="29"/>
      <c r="G31" s="29"/>
      <c r="H31" s="29"/>
      <c r="I31" s="16"/>
      <c r="J31" s="28"/>
    </row>
    <row r="32" spans="2:10" ht="6" customHeight="1" thickBot="1" x14ac:dyDescent="0.25">
      <c r="B32" s="25"/>
      <c r="C32" s="29"/>
      <c r="D32" s="29"/>
      <c r="E32" s="29"/>
      <c r="F32" s="29"/>
      <c r="G32" s="29"/>
      <c r="H32" s="29"/>
      <c r="I32" s="29"/>
      <c r="J32" s="28"/>
    </row>
    <row r="33" spans="2:10" ht="15" thickBot="1" x14ac:dyDescent="0.25">
      <c r="B33" s="25"/>
      <c r="C33" s="29"/>
      <c r="D33" s="29" t="s">
        <v>2</v>
      </c>
      <c r="E33" s="29"/>
      <c r="F33" s="29"/>
      <c r="G33" s="29"/>
      <c r="H33" s="29"/>
      <c r="I33" s="14"/>
      <c r="J33" s="28"/>
    </row>
    <row r="34" spans="2:10" ht="6" customHeight="1" thickBot="1" x14ac:dyDescent="0.25">
      <c r="B34" s="25"/>
      <c r="C34" s="29"/>
      <c r="D34" s="29"/>
      <c r="E34" s="29"/>
      <c r="F34" s="29"/>
      <c r="G34" s="29"/>
      <c r="H34" s="29"/>
      <c r="I34" s="29"/>
      <c r="J34" s="28"/>
    </row>
    <row r="35" spans="2:10" ht="15" thickBot="1" x14ac:dyDescent="0.25">
      <c r="B35" s="25"/>
      <c r="C35" s="29"/>
      <c r="D35" s="29" t="s">
        <v>3</v>
      </c>
      <c r="E35" s="29"/>
      <c r="F35" s="29"/>
      <c r="G35" s="29"/>
      <c r="H35" s="29"/>
      <c r="I35" s="15"/>
      <c r="J35" s="28"/>
    </row>
    <row r="36" spans="2:10" ht="6" customHeight="1" thickBot="1" x14ac:dyDescent="0.25">
      <c r="B36" s="40"/>
      <c r="C36" s="18"/>
      <c r="D36" s="18"/>
      <c r="E36" s="18"/>
      <c r="F36" s="18"/>
      <c r="G36" s="18"/>
      <c r="H36" s="18"/>
      <c r="I36" s="18"/>
      <c r="J36" s="41"/>
    </row>
    <row r="37" spans="2:10" ht="15.75" thickTop="1" thickBot="1" x14ac:dyDescent="0.25"/>
    <row r="38" spans="2:10" ht="6" customHeight="1" thickTop="1" x14ac:dyDescent="0.2">
      <c r="B38" s="22"/>
      <c r="C38" s="23"/>
      <c r="D38" s="23"/>
      <c r="E38" s="23"/>
      <c r="F38" s="23"/>
      <c r="G38" s="23"/>
      <c r="H38" s="23"/>
      <c r="I38" s="23"/>
      <c r="J38" s="24"/>
    </row>
    <row r="39" spans="2:10" x14ac:dyDescent="0.2">
      <c r="B39" s="25"/>
      <c r="C39" s="26" t="s">
        <v>36</v>
      </c>
      <c r="D39" s="26"/>
      <c r="E39" s="26"/>
      <c r="F39" s="27"/>
      <c r="G39" s="27"/>
      <c r="H39" s="27"/>
      <c r="I39" s="27"/>
      <c r="J39" s="28"/>
    </row>
    <row r="40" spans="2:10" ht="6" customHeight="1" x14ac:dyDescent="0.2">
      <c r="B40" s="25"/>
      <c r="C40" s="29"/>
      <c r="D40" s="29"/>
      <c r="E40" s="29"/>
      <c r="F40" s="29"/>
      <c r="G40" s="29"/>
      <c r="H40" s="29"/>
      <c r="I40" s="29"/>
      <c r="J40" s="28"/>
    </row>
    <row r="41" spans="2:10" x14ac:dyDescent="0.2">
      <c r="B41" s="25"/>
      <c r="C41" s="29"/>
      <c r="D41" s="29" t="s">
        <v>28</v>
      </c>
      <c r="E41" s="29"/>
      <c r="F41" s="29"/>
      <c r="G41" s="29"/>
      <c r="H41" s="29"/>
      <c r="I41" s="42">
        <f>I27*_xlfn.XLOOKUP(I23,Stamdata!A6:A16,Stamdata!B6:B16,"",0,1)</f>
        <v>0</v>
      </c>
      <c r="J41" s="28"/>
    </row>
    <row r="42" spans="2:10" ht="6" customHeight="1" x14ac:dyDescent="0.2">
      <c r="B42" s="25"/>
      <c r="C42" s="29"/>
      <c r="D42" s="29"/>
      <c r="E42" s="29"/>
      <c r="F42" s="29"/>
      <c r="G42" s="29"/>
      <c r="H42" s="29"/>
      <c r="I42" s="29"/>
      <c r="J42" s="28"/>
    </row>
    <row r="43" spans="2:10" x14ac:dyDescent="0.2">
      <c r="B43" s="25"/>
      <c r="C43" s="29"/>
      <c r="D43" s="29" t="s">
        <v>27</v>
      </c>
      <c r="E43" s="29"/>
      <c r="F43" s="29"/>
      <c r="G43" s="29"/>
      <c r="H43" s="29"/>
      <c r="I43" s="42">
        <f>I27*_xlfn.XLOOKUP(I23,Stamdata!A6:A16,Stamdata!D6:D16,"",0,1)</f>
        <v>0</v>
      </c>
      <c r="J43" s="28"/>
    </row>
    <row r="44" spans="2:10" ht="6" customHeight="1" x14ac:dyDescent="0.2">
      <c r="B44" s="25"/>
      <c r="C44" s="29"/>
      <c r="D44" s="29"/>
      <c r="E44" s="29"/>
      <c r="F44" s="29"/>
      <c r="G44" s="29"/>
      <c r="H44" s="29"/>
      <c r="I44" s="29"/>
      <c r="J44" s="28"/>
    </row>
    <row r="45" spans="2:10" ht="15" thickBot="1" x14ac:dyDescent="0.25">
      <c r="B45" s="25"/>
      <c r="C45" s="29"/>
      <c r="D45" s="29" t="s">
        <v>29</v>
      </c>
      <c r="E45" s="29"/>
      <c r="F45" s="29"/>
      <c r="G45" s="29"/>
      <c r="H45" s="29"/>
      <c r="I45" s="43">
        <f>IF(I41&gt;0,IF(I23=2020,(IF(I29&gt;I27,I27*Stamdata!C19,I27*Stamdata!B19-(Beregningsfane!I29*(Stamdata!B19-Stamdata!C19)))),(I27*_xlfn.XLOOKUP(I23,Stamdata!A19:A29,Stamdata!B19:B29,"",0,1)))*I35,0)</f>
        <v>0</v>
      </c>
      <c r="J45" s="28"/>
    </row>
    <row r="46" spans="2:10" ht="6" customHeight="1" thickTop="1" thickBot="1" x14ac:dyDescent="0.25">
      <c r="B46" s="40"/>
      <c r="C46" s="18"/>
      <c r="D46" s="18"/>
      <c r="E46" s="18"/>
      <c r="F46" s="18"/>
      <c r="G46" s="18"/>
      <c r="H46" s="18"/>
      <c r="I46" s="18"/>
      <c r="J46" s="41"/>
    </row>
    <row r="47" spans="2:10" ht="15.75" thickTop="1" thickBot="1" x14ac:dyDescent="0.25"/>
    <row r="48" spans="2:10" ht="6" customHeight="1" thickTop="1" x14ac:dyDescent="0.2">
      <c r="B48" s="22"/>
      <c r="C48" s="23"/>
      <c r="D48" s="23"/>
      <c r="E48" s="23"/>
      <c r="F48" s="23"/>
      <c r="G48" s="23"/>
      <c r="H48" s="23"/>
      <c r="I48" s="23"/>
      <c r="J48" s="24"/>
    </row>
    <row r="49" spans="2:10" x14ac:dyDescent="0.2">
      <c r="B49" s="25"/>
      <c r="C49" s="26" t="s">
        <v>37</v>
      </c>
      <c r="D49" s="26"/>
      <c r="E49" s="26"/>
      <c r="F49" s="27"/>
      <c r="G49" s="27"/>
      <c r="H49" s="27"/>
      <c r="I49" s="27"/>
      <c r="J49" s="28"/>
    </row>
    <row r="50" spans="2:10" ht="6" customHeight="1" x14ac:dyDescent="0.2">
      <c r="B50" s="25"/>
      <c r="C50" s="29"/>
      <c r="D50" s="29"/>
      <c r="E50" s="29"/>
      <c r="F50" s="29"/>
      <c r="G50" s="29"/>
      <c r="H50" s="29"/>
      <c r="I50" s="29"/>
      <c r="J50" s="28"/>
    </row>
    <row r="51" spans="2:10" x14ac:dyDescent="0.2">
      <c r="B51" s="25"/>
      <c r="C51" s="29"/>
      <c r="D51" s="39" t="s">
        <v>40</v>
      </c>
      <c r="E51" s="29"/>
      <c r="F51" s="29"/>
      <c r="G51" s="29"/>
      <c r="H51" s="29"/>
      <c r="I51" s="42">
        <f>I33*_xlfn.XLOOKUP(I23,Stamdata!A32:A42,Stamdata!B31:B41,"",0,1)</f>
        <v>0</v>
      </c>
      <c r="J51" s="28"/>
    </row>
    <row r="52" spans="2:10" ht="6" customHeight="1" x14ac:dyDescent="0.2">
      <c r="B52" s="25"/>
      <c r="C52" s="29"/>
      <c r="D52" s="29"/>
      <c r="E52" s="29"/>
      <c r="F52" s="29"/>
      <c r="G52" s="29"/>
      <c r="H52" s="29"/>
      <c r="I52" s="29"/>
      <c r="J52" s="28"/>
    </row>
    <row r="53" spans="2:10" ht="15" thickBot="1" x14ac:dyDescent="0.25">
      <c r="B53" s="25"/>
      <c r="C53" s="29"/>
      <c r="D53" s="29" t="s">
        <v>39</v>
      </c>
      <c r="E53" s="29"/>
      <c r="F53" s="29"/>
      <c r="G53" s="29"/>
      <c r="H53" s="29"/>
      <c r="I53" s="43">
        <f>IF(I51&gt;0,I33*_xlfn.XLOOKUP(I23,Stamdata!A32:A42,Stamdata!B31:B41,"",0,1)*I35,0)</f>
        <v>0</v>
      </c>
      <c r="J53" s="28"/>
    </row>
    <row r="54" spans="2:10" ht="6" customHeight="1" thickTop="1" thickBot="1" x14ac:dyDescent="0.25">
      <c r="B54" s="40"/>
      <c r="C54" s="18"/>
      <c r="D54" s="18"/>
      <c r="E54" s="18"/>
      <c r="F54" s="18"/>
      <c r="G54" s="18"/>
      <c r="H54" s="18"/>
      <c r="I54" s="18"/>
      <c r="J54" s="41"/>
    </row>
    <row r="55" spans="2:10" ht="15.75" thickTop="1" thickBot="1" x14ac:dyDescent="0.25"/>
    <row r="56" spans="2:10" ht="6" customHeight="1" thickTop="1" x14ac:dyDescent="0.2">
      <c r="B56" s="22"/>
      <c r="C56" s="23"/>
      <c r="D56" s="23"/>
      <c r="E56" s="23"/>
      <c r="F56" s="23"/>
      <c r="G56" s="23"/>
      <c r="H56" s="23"/>
      <c r="I56" s="23"/>
      <c r="J56" s="24"/>
    </row>
    <row r="57" spans="2:10" x14ac:dyDescent="0.2">
      <c r="B57" s="25"/>
      <c r="C57" s="26" t="s">
        <v>30</v>
      </c>
      <c r="D57" s="26"/>
      <c r="E57" s="26"/>
      <c r="F57" s="27"/>
      <c r="G57" s="27"/>
      <c r="H57" s="27"/>
      <c r="I57" s="27"/>
      <c r="J57" s="28"/>
    </row>
    <row r="58" spans="2:10" ht="6" customHeight="1" x14ac:dyDescent="0.2">
      <c r="B58" s="25"/>
      <c r="C58" s="29"/>
      <c r="D58" s="29"/>
      <c r="E58" s="29"/>
      <c r="F58" s="29"/>
      <c r="G58" s="29"/>
      <c r="H58" s="29"/>
      <c r="I58" s="29"/>
      <c r="J58" s="28"/>
    </row>
    <row r="59" spans="2:10" ht="28.5" customHeight="1" x14ac:dyDescent="0.2">
      <c r="B59" s="25"/>
      <c r="C59" s="29"/>
      <c r="D59" s="46" t="s">
        <v>34</v>
      </c>
      <c r="E59" s="46"/>
      <c r="F59" s="46"/>
      <c r="G59" s="46"/>
      <c r="H59" s="46"/>
      <c r="I59" s="46"/>
      <c r="J59" s="28"/>
    </row>
    <row r="60" spans="2:10" ht="6" customHeight="1" x14ac:dyDescent="0.2">
      <c r="B60" s="25"/>
      <c r="C60" s="29"/>
      <c r="D60" s="29"/>
      <c r="E60" s="29"/>
      <c r="F60" s="29"/>
      <c r="G60" s="29"/>
      <c r="H60" s="29"/>
      <c r="I60" s="29"/>
      <c r="J60" s="28"/>
    </row>
    <row r="61" spans="2:10" x14ac:dyDescent="0.2">
      <c r="B61" s="25"/>
      <c r="C61" s="29"/>
      <c r="D61" s="29"/>
      <c r="E61" s="29" t="s">
        <v>23</v>
      </c>
      <c r="F61" s="29" t="s">
        <v>35</v>
      </c>
      <c r="G61" s="29"/>
      <c r="H61" s="29"/>
      <c r="I61" s="29"/>
      <c r="J61" s="28"/>
    </row>
    <row r="62" spans="2:10" x14ac:dyDescent="0.2">
      <c r="B62" s="25"/>
      <c r="C62" s="29"/>
      <c r="D62" s="29"/>
      <c r="E62" s="29" t="s">
        <v>23</v>
      </c>
      <c r="F62" s="29" t="s">
        <v>66</v>
      </c>
      <c r="G62" s="29"/>
      <c r="H62" s="29"/>
      <c r="I62" s="44"/>
      <c r="J62" s="28"/>
    </row>
    <row r="63" spans="2:10" ht="6" customHeight="1" thickBot="1" x14ac:dyDescent="0.25">
      <c r="B63" s="40"/>
      <c r="C63" s="18"/>
      <c r="D63" s="18"/>
      <c r="E63" s="18"/>
      <c r="F63" s="18"/>
      <c r="G63" s="18"/>
      <c r="H63" s="18"/>
      <c r="I63" s="18"/>
      <c r="J63" s="41"/>
    </row>
    <row r="64" spans="2:10" ht="15" thickTop="1" x14ac:dyDescent="0.2"/>
    <row r="65" spans="2:10" ht="28.5" customHeight="1" x14ac:dyDescent="0.2">
      <c r="B65" s="45" t="s">
        <v>41</v>
      </c>
      <c r="C65" s="45"/>
      <c r="D65" s="45"/>
      <c r="E65" s="45"/>
      <c r="F65" s="45"/>
      <c r="G65" s="45"/>
      <c r="H65" s="45"/>
      <c r="I65" s="45"/>
      <c r="J65" s="45"/>
    </row>
  </sheetData>
  <sheetProtection selectLockedCells="1"/>
  <mergeCells count="10">
    <mergeCell ref="H5:I5"/>
    <mergeCell ref="F11:I11"/>
    <mergeCell ref="F12:I12"/>
    <mergeCell ref="F13:I13"/>
    <mergeCell ref="F14:I14"/>
    <mergeCell ref="B65:J65"/>
    <mergeCell ref="D59:I59"/>
    <mergeCell ref="E16:I16"/>
    <mergeCell ref="G17:I17"/>
    <mergeCell ref="F15:I15"/>
  </mergeCells>
  <dataValidations count="6">
    <dataValidation allowBlank="1" showInputMessage="1" showErrorMessage="1" prompt="Indtast beløb i danske kroner" sqref="I31" xr:uid="{71E185FF-A3FF-4C52-91A2-2D8D5572E5CE}"/>
    <dataValidation type="decimal" operator="lessThanOrEqual" allowBlank="1" showInputMessage="1" showErrorMessage="1" error="Kontroller fakturabeløb og forbrug" prompt="Indtast det samlede forbrug af afgiftspligtig elektricitet" sqref="I27" xr:uid="{0F45E644-8C3B-4F53-8D51-0AF75C71B234}">
      <formula1>I25</formula1>
    </dataValidation>
    <dataValidation type="decimal" operator="greaterThanOrEqual" allowBlank="1" showInputMessage="1" showErrorMessage="1" error="Ikke relevant for perioden" prompt="Alene relevant for perioden før 1. januar 2021" sqref="I29" xr:uid="{250527F6-F4D9-4C60-940C-D92BF79704D9}">
      <formula1>0</formula1>
    </dataValidation>
    <dataValidation type="decimal" operator="lessThan" allowBlank="1" showInputMessage="1" showErrorMessage="1" error="Kontroller fakturabeløb og forbrug" prompt="Indtast det samlede forbrug af afgiftspligtig vand" sqref="I33" xr:uid="{AEC37C0B-F5DE-4ECA-B59F-BC463B88C496}">
      <formula1>I31</formula1>
    </dataValidation>
    <dataValidation type="decimal" operator="greaterThanOrEqual" allowBlank="1" showInputMessage="1" showErrorMessage="1" prompt="Indtast beløb i danske kroner" sqref="I25" xr:uid="{E0811754-05C1-4DA8-B78F-8D58B55A570A}">
      <formula1>0</formula1>
    </dataValidation>
    <dataValidation type="decimal" operator="lessThanOrEqual" allowBlank="1" showInputMessage="1" showErrorMessage="1" prompt="Indtast 100% medmindre I har aktivitet, der ikke er momspligtig" sqref="I35" xr:uid="{66B6602B-DD1E-4456-B8A6-B99AD0F9A636}">
      <formula1>1</formula1>
    </dataValidation>
  </dataValidations>
  <pageMargins left="0.7" right="0.7" top="0.75" bottom="0.75" header="0.3" footer="0.3"/>
  <pageSetup paperSize="284" orientation="portrait" verticalDpi="0" r:id="rId1"/>
  <headerFooter>
    <oddFooter>&amp;C&amp;"Ariel,Normal"&amp;6 0419 0647 * 2401</oddFooter>
  </headerFooter>
  <customProperties>
    <customPr name="OrphanNamesChecked" r:id="rId2"/>
  </customProperties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Vælg periode" xr:uid="{FE141C29-A789-4F6A-B2E6-026058909CD6}">
          <x14:formula1>
            <xm:f>Stamdata!$A$12:$A$16</xm:f>
          </x14:formula1>
          <xm:sqref>I23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B93E7-D66C-43DB-9218-B7BE862AF7A2}">
  <sheetPr codeName="Ark2"/>
  <dimension ref="A2:F42"/>
  <sheetViews>
    <sheetView workbookViewId="0">
      <selection activeCell="B44" sqref="B44"/>
    </sheetView>
  </sheetViews>
  <sheetFormatPr defaultColWidth="8.88671875" defaultRowHeight="12.75" x14ac:dyDescent="0.2"/>
  <cols>
    <col min="1" max="1" width="24.21875" style="2" customWidth="1"/>
    <col min="2" max="3" width="20.6640625" style="2" customWidth="1"/>
    <col min="4" max="4" width="18.6640625" style="2" customWidth="1"/>
    <col min="5" max="16384" width="8.88671875" style="2"/>
  </cols>
  <sheetData>
    <row r="2" spans="1:6" x14ac:dyDescent="0.2">
      <c r="A2" s="1" t="s">
        <v>5</v>
      </c>
    </row>
    <row r="5" spans="1:6" x14ac:dyDescent="0.2">
      <c r="A5" s="1" t="s">
        <v>6</v>
      </c>
      <c r="B5" s="3" t="s">
        <v>7</v>
      </c>
      <c r="C5" s="3" t="s">
        <v>8</v>
      </c>
      <c r="D5" s="3" t="s">
        <v>9</v>
      </c>
      <c r="E5" s="3"/>
      <c r="F5" s="3"/>
    </row>
    <row r="6" spans="1:6" x14ac:dyDescent="0.2">
      <c r="A6" s="4">
        <v>2020</v>
      </c>
      <c r="B6" s="9">
        <v>0.89200000000000002</v>
      </c>
      <c r="C6" s="9">
        <v>0.89200000000000002</v>
      </c>
      <c r="D6" s="8">
        <v>4.0000000000000001E-3</v>
      </c>
      <c r="E6" s="10"/>
    </row>
    <row r="7" spans="1:6" x14ac:dyDescent="0.2">
      <c r="A7" s="5" t="s">
        <v>12</v>
      </c>
      <c r="B7" s="9">
        <v>0.9</v>
      </c>
      <c r="C7" s="9">
        <v>0.9</v>
      </c>
      <c r="D7" s="8">
        <v>4.0000000000000001E-3</v>
      </c>
      <c r="E7" s="10"/>
    </row>
    <row r="8" spans="1:6" x14ac:dyDescent="0.2">
      <c r="A8" s="5" t="s">
        <v>13</v>
      </c>
      <c r="B8" s="9">
        <v>0.9</v>
      </c>
      <c r="C8" s="9">
        <v>0.9</v>
      </c>
      <c r="D8" s="8">
        <v>4.0000000000000001E-3</v>
      </c>
      <c r="E8" s="10"/>
    </row>
    <row r="9" spans="1:6" x14ac:dyDescent="0.2">
      <c r="A9" s="6" t="s">
        <v>14</v>
      </c>
      <c r="B9" s="9">
        <v>0.90300000000000002</v>
      </c>
      <c r="C9" s="9">
        <v>0.90300000000000002</v>
      </c>
      <c r="D9" s="8">
        <v>4.0000000000000001E-3</v>
      </c>
      <c r="E9" s="10"/>
    </row>
    <row r="10" spans="1:6" x14ac:dyDescent="0.2">
      <c r="A10" s="6" t="s">
        <v>15</v>
      </c>
      <c r="B10" s="9">
        <v>0.76300000000000001</v>
      </c>
      <c r="C10" s="9">
        <v>0.76300000000000001</v>
      </c>
      <c r="D10" s="8">
        <v>4.0000000000000001E-3</v>
      </c>
      <c r="E10" s="10"/>
    </row>
    <row r="11" spans="1:6" x14ac:dyDescent="0.2">
      <c r="A11" s="6" t="s">
        <v>16</v>
      </c>
      <c r="B11" s="9">
        <v>0.72299999999999998</v>
      </c>
      <c r="C11" s="9">
        <v>0.72299999999999998</v>
      </c>
      <c r="D11" s="8">
        <v>4.0000000000000001E-3</v>
      </c>
      <c r="E11" s="10"/>
    </row>
    <row r="12" spans="1:6" x14ac:dyDescent="0.2">
      <c r="A12" s="6" t="s">
        <v>17</v>
      </c>
      <c r="B12" s="9">
        <v>8.0000000000000002E-3</v>
      </c>
      <c r="C12" s="9">
        <v>8.0000000000000002E-3</v>
      </c>
      <c r="D12" s="8">
        <v>4.0000000000000001E-3</v>
      </c>
      <c r="E12" s="10"/>
    </row>
    <row r="13" spans="1:6" x14ac:dyDescent="0.2">
      <c r="A13" s="6" t="s">
        <v>18</v>
      </c>
      <c r="B13" s="9">
        <v>0.69699999999999995</v>
      </c>
      <c r="C13" s="9">
        <v>0.69699999999999995</v>
      </c>
      <c r="D13" s="8">
        <v>4.0000000000000001E-3</v>
      </c>
      <c r="E13" s="10"/>
    </row>
    <row r="14" spans="1:6" x14ac:dyDescent="0.2">
      <c r="A14" s="6">
        <v>2024</v>
      </c>
      <c r="B14" s="9">
        <v>0.76100000000000001</v>
      </c>
      <c r="C14" s="9">
        <v>0.76100000000000001</v>
      </c>
      <c r="D14" s="8">
        <v>4.0000000000000001E-3</v>
      </c>
      <c r="E14" s="10"/>
    </row>
    <row r="15" spans="1:6" x14ac:dyDescent="0.2">
      <c r="A15" s="6">
        <v>2025</v>
      </c>
      <c r="B15" s="9">
        <v>0.72</v>
      </c>
      <c r="C15" s="9">
        <v>0.72</v>
      </c>
      <c r="D15" s="8">
        <v>4.0000000000000001E-3</v>
      </c>
      <c r="E15" s="10"/>
    </row>
    <row r="16" spans="1:6" x14ac:dyDescent="0.2">
      <c r="A16" s="6">
        <v>2026</v>
      </c>
      <c r="B16" s="9">
        <v>8.0000000000000002E-3</v>
      </c>
      <c r="C16" s="9">
        <v>8.0000000000000002E-3</v>
      </c>
      <c r="D16" s="8">
        <v>4.0000000000000001E-3</v>
      </c>
      <c r="E16" s="10"/>
    </row>
    <row r="17" spans="1:6" x14ac:dyDescent="0.2">
      <c r="B17" s="9"/>
      <c r="C17" s="9"/>
      <c r="D17" s="9"/>
      <c r="E17" s="10"/>
    </row>
    <row r="18" spans="1:6" x14ac:dyDescent="0.2">
      <c r="A18" s="1" t="s">
        <v>10</v>
      </c>
      <c r="B18" s="11" t="s">
        <v>7</v>
      </c>
      <c r="C18" s="11" t="s">
        <v>8</v>
      </c>
      <c r="D18" s="11"/>
      <c r="E18" s="10"/>
    </row>
    <row r="19" spans="1:6" x14ac:dyDescent="0.2">
      <c r="A19" s="4">
        <v>2020</v>
      </c>
      <c r="B19" s="9">
        <f t="shared" ref="B19:B25" si="0">B6-D6</f>
        <v>0.88800000000000001</v>
      </c>
      <c r="C19" s="9">
        <v>0.68200000000000005</v>
      </c>
      <c r="D19" s="9"/>
      <c r="E19" s="9"/>
      <c r="F19" s="9"/>
    </row>
    <row r="20" spans="1:6" x14ac:dyDescent="0.2">
      <c r="A20" s="5" t="s">
        <v>12</v>
      </c>
      <c r="B20" s="9">
        <f t="shared" si="0"/>
        <v>0.89600000000000002</v>
      </c>
      <c r="C20" s="9">
        <v>0.89600000000000002</v>
      </c>
      <c r="D20" s="9"/>
      <c r="E20" s="9"/>
      <c r="F20" s="9"/>
    </row>
    <row r="21" spans="1:6" x14ac:dyDescent="0.2">
      <c r="A21" s="5" t="s">
        <v>13</v>
      </c>
      <c r="B21" s="9">
        <f t="shared" si="0"/>
        <v>0.89600000000000002</v>
      </c>
      <c r="C21" s="9">
        <v>0.89600000000000002</v>
      </c>
      <c r="D21" s="9"/>
      <c r="E21" s="9"/>
      <c r="F21" s="9"/>
    </row>
    <row r="22" spans="1:6" x14ac:dyDescent="0.2">
      <c r="A22" s="6" t="s">
        <v>14</v>
      </c>
      <c r="B22" s="9">
        <f t="shared" si="0"/>
        <v>0.89900000000000002</v>
      </c>
      <c r="C22" s="9">
        <v>0.89900000000000002</v>
      </c>
      <c r="D22" s="9"/>
      <c r="E22" s="9"/>
      <c r="F22" s="9"/>
    </row>
    <row r="23" spans="1:6" x14ac:dyDescent="0.2">
      <c r="A23" s="6" t="s">
        <v>15</v>
      </c>
      <c r="B23" s="9">
        <f t="shared" si="0"/>
        <v>0.75900000000000001</v>
      </c>
      <c r="C23" s="9">
        <v>0.75900000000000001</v>
      </c>
      <c r="D23" s="9"/>
      <c r="E23" s="9"/>
      <c r="F23" s="9"/>
    </row>
    <row r="24" spans="1:6" x14ac:dyDescent="0.2">
      <c r="A24" s="6" t="s">
        <v>16</v>
      </c>
      <c r="B24" s="9">
        <f t="shared" si="0"/>
        <v>0.71899999999999997</v>
      </c>
      <c r="C24" s="9">
        <v>0.71899999999999997</v>
      </c>
      <c r="D24" s="9"/>
      <c r="E24" s="9"/>
      <c r="F24" s="9"/>
    </row>
    <row r="25" spans="1:6" x14ac:dyDescent="0.2">
      <c r="A25" s="6" t="s">
        <v>17</v>
      </c>
      <c r="B25" s="9">
        <f t="shared" si="0"/>
        <v>4.0000000000000001E-3</v>
      </c>
      <c r="C25" s="9">
        <v>4.0000000000000001E-3</v>
      </c>
      <c r="D25" s="9"/>
      <c r="E25" s="9"/>
      <c r="F25" s="9"/>
    </row>
    <row r="26" spans="1:6" x14ac:dyDescent="0.2">
      <c r="A26" s="6" t="s">
        <v>18</v>
      </c>
      <c r="B26" s="9">
        <f t="shared" ref="B26:B27" si="1">B13-D13</f>
        <v>0.69299999999999995</v>
      </c>
      <c r="C26" s="9">
        <v>0.69299999999999995</v>
      </c>
      <c r="D26" s="9"/>
      <c r="E26" s="9"/>
      <c r="F26" s="9"/>
    </row>
    <row r="27" spans="1:6" x14ac:dyDescent="0.2">
      <c r="A27" s="6">
        <v>2024</v>
      </c>
      <c r="B27" s="9">
        <f t="shared" si="1"/>
        <v>0.75700000000000001</v>
      </c>
      <c r="C27" s="9">
        <f>B27</f>
        <v>0.75700000000000001</v>
      </c>
      <c r="D27" s="9"/>
      <c r="E27" s="9"/>
      <c r="F27" s="9"/>
    </row>
    <row r="28" spans="1:6" x14ac:dyDescent="0.2">
      <c r="A28" s="6">
        <v>2025</v>
      </c>
      <c r="B28" s="9">
        <f t="shared" ref="B28" si="2">B15-D15</f>
        <v>0.71599999999999997</v>
      </c>
      <c r="C28" s="9">
        <f>B28</f>
        <v>0.71599999999999997</v>
      </c>
      <c r="D28" s="9"/>
      <c r="E28" s="9"/>
      <c r="F28" s="9"/>
    </row>
    <row r="29" spans="1:6" x14ac:dyDescent="0.2">
      <c r="A29" s="6">
        <v>2026</v>
      </c>
      <c r="B29" s="9">
        <f t="shared" ref="B29" si="3">B16-D16</f>
        <v>4.0000000000000001E-3</v>
      </c>
      <c r="C29" s="9">
        <f>B29</f>
        <v>4.0000000000000001E-3</v>
      </c>
    </row>
    <row r="31" spans="1:6" x14ac:dyDescent="0.2">
      <c r="A31" s="1" t="s">
        <v>11</v>
      </c>
      <c r="B31" s="7"/>
    </row>
    <row r="32" spans="1:6" x14ac:dyDescent="0.2">
      <c r="A32" s="4">
        <v>2020</v>
      </c>
      <c r="B32" s="7">
        <v>6.18</v>
      </c>
    </row>
    <row r="33" spans="1:2" x14ac:dyDescent="0.2">
      <c r="A33" s="5" t="s">
        <v>12</v>
      </c>
      <c r="B33" s="7">
        <v>6.37</v>
      </c>
    </row>
    <row r="34" spans="1:2" x14ac:dyDescent="0.2">
      <c r="A34" s="5" t="s">
        <v>13</v>
      </c>
      <c r="B34" s="7">
        <v>6.37</v>
      </c>
    </row>
    <row r="35" spans="1:2" x14ac:dyDescent="0.2">
      <c r="A35" s="6" t="s">
        <v>14</v>
      </c>
      <c r="B35" s="7">
        <v>6.37</v>
      </c>
    </row>
    <row r="36" spans="1:2" x14ac:dyDescent="0.2">
      <c r="A36" s="6" t="s">
        <v>15</v>
      </c>
      <c r="B36" s="7">
        <v>6.37</v>
      </c>
    </row>
    <row r="37" spans="1:2" x14ac:dyDescent="0.2">
      <c r="A37" s="6" t="s">
        <v>16</v>
      </c>
      <c r="B37" s="7">
        <v>6.37</v>
      </c>
    </row>
    <row r="38" spans="1:2" x14ac:dyDescent="0.2">
      <c r="A38" s="6" t="s">
        <v>17</v>
      </c>
      <c r="B38" s="7">
        <v>6.37</v>
      </c>
    </row>
    <row r="39" spans="1:2" x14ac:dyDescent="0.2">
      <c r="A39" s="6" t="s">
        <v>18</v>
      </c>
      <c r="B39" s="7">
        <v>6.37</v>
      </c>
    </row>
    <row r="40" spans="1:2" x14ac:dyDescent="0.2">
      <c r="A40" s="6">
        <v>2024</v>
      </c>
      <c r="B40" s="7">
        <v>6.37</v>
      </c>
    </row>
    <row r="41" spans="1:2" x14ac:dyDescent="0.2">
      <c r="A41" s="6">
        <v>2025</v>
      </c>
      <c r="B41" s="7">
        <v>6.37</v>
      </c>
    </row>
    <row r="42" spans="1:2" x14ac:dyDescent="0.2">
      <c r="A42" s="6">
        <v>2026</v>
      </c>
      <c r="B42" s="7">
        <v>6.37</v>
      </c>
    </row>
  </sheetData>
  <sheetProtection algorithmName="SHA-512" hashValue="LmKe2FE8MEdlk6bISsHMvUAJkIKYsF5RPzeGnLV+tcf6jPjEgJsyuCu6rFHrCvhSY1hAm0uC8UMj+37KroJzbA==" saltValue="m8RhocbnTPFczhcXTWZKrQ==" spinCount="100000" sheet="1" objects="1" scenarios="1"/>
  <protectedRanges>
    <protectedRange password="EB3E" sqref="B18:C18 B5:C5" name="Område2"/>
  </protectedRanges>
  <pageMargins left="0.75" right="0.75" top="1" bottom="1" header="0" footer="0"/>
  <pageSetup paperSize="9" orientation="portrait" verticalDpi="0" r:id="rId1"/>
  <headerFooter alignWithMargins="0"/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A7465-9184-4282-838B-957E22186EC7}">
  <sheetPr codeName="Ark3"/>
  <dimension ref="A1:X8"/>
  <sheetViews>
    <sheetView workbookViewId="0"/>
  </sheetViews>
  <sheetFormatPr defaultRowHeight="14.25" x14ac:dyDescent="0.2"/>
  <sheetData>
    <row r="1" spans="1:24" x14ac:dyDescent="0.2">
      <c r="A1">
        <v>1738751112111</v>
      </c>
      <c r="B1" t="s">
        <v>44</v>
      </c>
      <c r="C1" t="s">
        <v>45</v>
      </c>
      <c r="D1">
        <v>7</v>
      </c>
      <c r="E1">
        <v>1740737406647</v>
      </c>
      <c r="F1" t="s">
        <v>59</v>
      </c>
      <c r="G1" t="s">
        <v>60</v>
      </c>
      <c r="H1">
        <v>1</v>
      </c>
      <c r="I1">
        <v>1743859033507</v>
      </c>
      <c r="J1" t="s">
        <v>62</v>
      </c>
      <c r="K1" t="s">
        <v>45</v>
      </c>
      <c r="L1">
        <v>0</v>
      </c>
      <c r="M1">
        <v>1769678597263</v>
      </c>
      <c r="N1" t="s">
        <v>63</v>
      </c>
      <c r="O1" t="s">
        <v>64</v>
      </c>
      <c r="P1">
        <v>0</v>
      </c>
      <c r="Q1">
        <v>1769694125960</v>
      </c>
      <c r="R1" t="s">
        <v>65</v>
      </c>
      <c r="S1" t="s">
        <v>64</v>
      </c>
      <c r="T1">
        <v>0</v>
      </c>
      <c r="U1">
        <v>1771230275706</v>
      </c>
      <c r="V1" t="s">
        <v>68</v>
      </c>
      <c r="W1" t="s">
        <v>69</v>
      </c>
      <c r="X1">
        <v>0</v>
      </c>
    </row>
    <row r="2" spans="1:24" x14ac:dyDescent="0.2">
      <c r="A2">
        <v>1738751112400</v>
      </c>
      <c r="B2" t="s">
        <v>46</v>
      </c>
      <c r="C2" t="s">
        <v>47</v>
      </c>
      <c r="D2" t="s">
        <v>48</v>
      </c>
      <c r="E2">
        <v>1740737419318</v>
      </c>
      <c r="F2" t="s">
        <v>61</v>
      </c>
      <c r="G2" t="s">
        <v>51</v>
      </c>
      <c r="H2" t="s">
        <v>58</v>
      </c>
    </row>
    <row r="3" spans="1:24" x14ac:dyDescent="0.2">
      <c r="A3">
        <v>1738751112415</v>
      </c>
      <c r="B3" t="s">
        <v>46</v>
      </c>
      <c r="C3" t="s">
        <v>49</v>
      </c>
      <c r="D3" t="s">
        <v>50</v>
      </c>
    </row>
    <row r="4" spans="1:24" x14ac:dyDescent="0.2">
      <c r="A4">
        <v>1738751112415</v>
      </c>
      <c r="B4" t="s">
        <v>46</v>
      </c>
      <c r="C4" t="s">
        <v>51</v>
      </c>
      <c r="D4" t="s">
        <v>52</v>
      </c>
    </row>
    <row r="5" spans="1:24" x14ac:dyDescent="0.2">
      <c r="A5">
        <v>1738751112415</v>
      </c>
      <c r="B5" t="s">
        <v>46</v>
      </c>
      <c r="C5" t="s">
        <v>53</v>
      </c>
      <c r="D5" t="s">
        <v>54</v>
      </c>
    </row>
    <row r="6" spans="1:24" x14ac:dyDescent="0.2">
      <c r="A6">
        <v>1738751112415</v>
      </c>
      <c r="B6" t="s">
        <v>46</v>
      </c>
      <c r="C6" t="s">
        <v>55</v>
      </c>
      <c r="D6" t="s">
        <v>56</v>
      </c>
    </row>
    <row r="7" spans="1:24" x14ac:dyDescent="0.2">
      <c r="A7">
        <v>1738751112476</v>
      </c>
      <c r="B7" t="s">
        <v>46</v>
      </c>
      <c r="C7" t="s">
        <v>47</v>
      </c>
      <c r="D7" t="s">
        <v>57</v>
      </c>
    </row>
    <row r="8" spans="1:24" x14ac:dyDescent="0.2">
      <c r="A8">
        <v>1738751112477</v>
      </c>
      <c r="B8" t="s">
        <v>46</v>
      </c>
      <c r="C8" t="s">
        <v>51</v>
      </c>
      <c r="D8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823B1-A9D4-4970-A4D7-7662855839B2}">
  <sheetPr codeName="Ark4"/>
  <dimension ref="A1:X1"/>
  <sheetViews>
    <sheetView workbookViewId="0"/>
  </sheetViews>
  <sheetFormatPr defaultRowHeight="14.25" x14ac:dyDescent="0.2"/>
  <sheetData>
    <row r="1" spans="1:24" x14ac:dyDescent="0.2">
      <c r="A1">
        <v>1738751112207</v>
      </c>
      <c r="B1" t="s">
        <v>44</v>
      </c>
      <c r="C1" t="s">
        <v>45</v>
      </c>
      <c r="D1">
        <v>0</v>
      </c>
      <c r="E1">
        <v>1740737406847</v>
      </c>
      <c r="F1" t="s">
        <v>59</v>
      </c>
      <c r="G1" t="s">
        <v>60</v>
      </c>
      <c r="H1">
        <v>0</v>
      </c>
      <c r="I1">
        <v>1743859033764</v>
      </c>
      <c r="J1" t="s">
        <v>62</v>
      </c>
      <c r="K1" t="s">
        <v>45</v>
      </c>
      <c r="L1">
        <v>0</v>
      </c>
      <c r="M1">
        <v>1769678597712</v>
      </c>
      <c r="N1" t="s">
        <v>63</v>
      </c>
      <c r="O1" t="s">
        <v>64</v>
      </c>
      <c r="P1">
        <v>0</v>
      </c>
      <c r="Q1">
        <v>1769694126883</v>
      </c>
      <c r="R1" t="s">
        <v>65</v>
      </c>
      <c r="S1" t="s">
        <v>64</v>
      </c>
      <c r="T1">
        <v>0</v>
      </c>
      <c r="U1">
        <v>1771230275942</v>
      </c>
      <c r="V1" t="s">
        <v>68</v>
      </c>
      <c r="W1" t="s">
        <v>69</v>
      </c>
      <c r="X1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3661E-2BB1-40B7-91EE-DE59A8E2334A}">
  <sheetPr codeName="Ark5"/>
  <dimension ref="A1:X1"/>
  <sheetViews>
    <sheetView workbookViewId="0"/>
  </sheetViews>
  <sheetFormatPr defaultRowHeight="14.25" x14ac:dyDescent="0.2"/>
  <sheetData>
    <row r="1" spans="1:24" x14ac:dyDescent="0.2">
      <c r="A1">
        <v>1738751112296</v>
      </c>
      <c r="B1" t="s">
        <v>44</v>
      </c>
      <c r="C1" t="s">
        <v>45</v>
      </c>
      <c r="D1">
        <v>0</v>
      </c>
      <c r="E1">
        <v>1740737406855</v>
      </c>
      <c r="F1" t="s">
        <v>59</v>
      </c>
      <c r="G1" t="s">
        <v>60</v>
      </c>
      <c r="H1">
        <v>0</v>
      </c>
      <c r="I1">
        <v>1743859033774</v>
      </c>
      <c r="J1" t="s">
        <v>62</v>
      </c>
      <c r="K1" t="s">
        <v>45</v>
      </c>
      <c r="L1">
        <v>0</v>
      </c>
      <c r="M1">
        <v>1769678597719</v>
      </c>
      <c r="N1" t="s">
        <v>63</v>
      </c>
      <c r="O1" t="s">
        <v>64</v>
      </c>
      <c r="P1">
        <v>0</v>
      </c>
      <c r="Q1">
        <v>1769694126892</v>
      </c>
      <c r="R1" t="s">
        <v>65</v>
      </c>
      <c r="S1" t="s">
        <v>64</v>
      </c>
      <c r="T1">
        <v>0</v>
      </c>
      <c r="U1">
        <v>1771230275953</v>
      </c>
      <c r="V1" t="s">
        <v>68</v>
      </c>
      <c r="W1" t="s">
        <v>69</v>
      </c>
      <c r="X1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1B9A5-7068-48C9-B244-0F68E9F6726B}">
  <sheetPr codeName="Ark6"/>
  <dimension ref="A1:X1"/>
  <sheetViews>
    <sheetView workbookViewId="0"/>
  </sheetViews>
  <sheetFormatPr defaultRowHeight="14.25" x14ac:dyDescent="0.2"/>
  <sheetData>
    <row r="1" spans="1:24" x14ac:dyDescent="0.2">
      <c r="A1">
        <v>1738751112381</v>
      </c>
      <c r="B1" t="s">
        <v>44</v>
      </c>
      <c r="C1" t="s">
        <v>45</v>
      </c>
      <c r="D1">
        <v>0</v>
      </c>
      <c r="E1">
        <v>1740737406861</v>
      </c>
      <c r="F1" t="s">
        <v>59</v>
      </c>
      <c r="G1" t="s">
        <v>60</v>
      </c>
      <c r="H1">
        <v>0</v>
      </c>
      <c r="I1">
        <v>1743859033779</v>
      </c>
      <c r="J1" t="s">
        <v>62</v>
      </c>
      <c r="K1" t="s">
        <v>45</v>
      </c>
      <c r="L1">
        <v>0</v>
      </c>
      <c r="M1">
        <v>1769678597724</v>
      </c>
      <c r="N1" t="s">
        <v>63</v>
      </c>
      <c r="O1" t="s">
        <v>64</v>
      </c>
      <c r="P1">
        <v>0</v>
      </c>
      <c r="Q1">
        <v>1769694126900</v>
      </c>
      <c r="R1" t="s">
        <v>65</v>
      </c>
      <c r="S1" t="s">
        <v>64</v>
      </c>
      <c r="T1">
        <v>0</v>
      </c>
      <c r="U1">
        <v>1771230275960</v>
      </c>
      <c r="V1" t="s">
        <v>68</v>
      </c>
      <c r="W1" t="s">
        <v>69</v>
      </c>
      <c r="X1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f35246b3-2039-4e3f-90be-8c5d881a196b">
      <Terms xmlns="http://schemas.microsoft.com/office/infopath/2007/PartnerControls"/>
    </lcf76f155ced4ddcb4097134ff3c332f>
    <TaxCatchAll xmlns="f7782f64-6a08-4244-843b-1b426aec7c06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A0EC5E736A4847BA24A1DFF690B318" ma:contentTypeVersion="19" ma:contentTypeDescription="Opret et nyt dokument." ma:contentTypeScope="" ma:versionID="2178e02022dd58711d6f9d31706b786b">
  <xsd:schema xmlns:xsd="http://www.w3.org/2001/XMLSchema" xmlns:xs="http://www.w3.org/2001/XMLSchema" xmlns:p="http://schemas.microsoft.com/office/2006/metadata/properties" xmlns:ns1="http://schemas.microsoft.com/sharepoint/v3" xmlns:ns2="f35246b3-2039-4e3f-90be-8c5d881a196b" xmlns:ns3="f7782f64-6a08-4244-843b-1b426aec7c06" targetNamespace="http://schemas.microsoft.com/office/2006/metadata/properties" ma:root="true" ma:fieldsID="86963db649e9443e396acc5d44b3d5ca" ns1:_="" ns2:_="" ns3:_="">
    <xsd:import namespace="http://schemas.microsoft.com/sharepoint/v3"/>
    <xsd:import namespace="f35246b3-2039-4e3f-90be-8c5d881a196b"/>
    <xsd:import namespace="f7782f64-6a08-4244-843b-1b426aec7c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5246b3-2039-4e3f-90be-8c5d881a19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ledmærker" ma:readOnly="false" ma:fieldId="{5cf76f15-5ced-4ddc-b409-7134ff3c332f}" ma:taxonomyMulti="true" ma:sspId="4475bbef-3274-492b-a4c9-370e30b806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782f64-6a08-4244-843b-1b426aec7c0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5ea5a5e-ce8a-4c27-88e5-9a5aeaf15e45}" ma:internalName="TaxCatchAll" ma:showField="CatchAllData" ma:web="f7782f64-6a08-4244-843b-1b426aec7c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datasnipper xmlns="http://datasnipper" xmlMigrated="true" guid="d10e2419-7452-4be4-bebb-d3e15b758873" revision="3"/>
</file>

<file path=customXml/item5.xml><?xml version="1.0" encoding="utf-8"?>
<datasnipper xmlns="http://datasnipperlegacy" workbookId="9168d56e-a5a2-451d-8abe-a55d12601b52" dataSnipperSheetDeleted="false" guid="8e23aac0-e416-4043-9f90-7608c6fd6cc3" revision="2">
  <settings xmlns="" guid="ee89a8ea-1f4f-40a0-835a-3a529524b390">
    <setting type="boolean" value="True" name="embed-documents" guid="d01628b5-38ef-4750-a3c9-4103c7d28022"/>
  </settings>
</datasnipper>
</file>

<file path=customXml/itemProps1.xml><?xml version="1.0" encoding="utf-8"?>
<ds:datastoreItem xmlns:ds="http://schemas.openxmlformats.org/officeDocument/2006/customXml" ds:itemID="{5E4D0C1B-1903-4902-A502-AE4560E117D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35246b3-2039-4e3f-90be-8c5d881a196b"/>
    <ds:schemaRef ds:uri="f7782f64-6a08-4244-843b-1b426aec7c06"/>
  </ds:schemaRefs>
</ds:datastoreItem>
</file>

<file path=customXml/itemProps2.xml><?xml version="1.0" encoding="utf-8"?>
<ds:datastoreItem xmlns:ds="http://schemas.openxmlformats.org/officeDocument/2006/customXml" ds:itemID="{8D7152BB-1912-4C0D-B510-431AF2626F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5857C3-600A-475D-8154-E5D777653F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35246b3-2039-4e3f-90be-8c5d881a196b"/>
    <ds:schemaRef ds:uri="f7782f64-6a08-4244-843b-1b426aec7c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13B1144-20C3-4AD7-8C01-F39385261715}">
  <ds:schemaRefs>
    <ds:schemaRef ds:uri="http://datasnipper"/>
  </ds:schemaRefs>
</ds:datastoreItem>
</file>

<file path=customXml/itemProps5.xml><?xml version="1.0" encoding="utf-8"?>
<ds:datastoreItem xmlns:ds="http://schemas.openxmlformats.org/officeDocument/2006/customXml" ds:itemID="{1799FEB1-A6FE-45AC-A681-F00A1F9B1811}">
  <ds:schemaRefs>
    <ds:schemaRef ds:uri="http://datasnipperlegacy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Beregningsfane</vt:lpstr>
      <vt:lpstr>Stamdata</vt:lpstr>
      <vt:lpstr>Årstal</vt:lpstr>
    </vt:vector>
  </TitlesOfParts>
  <Company>Beierholm Statsautoriseret Revisionspartnerselskab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04190647 Energiafgiftsgodtgørelse</dc:title>
  <dc:creator>Kasper Bo Olesen</dc:creator>
  <cp:lastModifiedBy>Nanna Husted</cp:lastModifiedBy>
  <cp:lastPrinted>2024-01-31T08:55:53Z</cp:lastPrinted>
  <dcterms:created xsi:type="dcterms:W3CDTF">2023-04-05T11:18:03Z</dcterms:created>
  <dcterms:modified xsi:type="dcterms:W3CDTF">2026-02-16T08:25:19Z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0x0101002CA0EC5E736A4847BA24A1DFF690B318</vt:lpwstr>
  </property>
</Properties>
</file>