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codeName="Denne_projektmappe" defaultThemeVersion="124226"/>
  <mc:AlternateContent xmlns:mc="http://schemas.openxmlformats.org/markup-compatibility/2006">
    <mc:Choice Requires="x15">
      <x15ac:absPath xmlns:x15ac="http://schemas.microsoft.com/office/spreadsheetml/2010/11/ac" url="\\tower4\terminal 3\911ALT\Downloads\"/>
    </mc:Choice>
  </mc:AlternateContent>
  <xr:revisionPtr revIDLastSave="0" documentId="13_ncr:1_{DD1ED7A7-004B-4E5E-8920-BFC045C9EA04}" xr6:coauthVersionLast="46" xr6:coauthVersionMax="46" xr10:uidLastSave="{00000000-0000-0000-0000-000000000000}"/>
  <bookViews>
    <workbookView xWindow="28692" yWindow="-108" windowWidth="29016" windowHeight="15816" activeTab="1" xr2:uid="{00000000-000D-0000-FFFF-FFFF00000000}"/>
  </bookViews>
  <sheets>
    <sheet name="Disclaimer" sheetId="9" r:id="rId1"/>
    <sheet name="Beregning" sheetId="8" r:id="rId2"/>
    <sheet name="Stamdata" sheetId="7" state="hidden" r:id="rId3"/>
  </sheets>
  <definedNames>
    <definedName name="_xlnm._FilterDatabase" localSheetId="1" hidden="1">Beregning!$E$1</definedName>
    <definedName name="Årstal">Stamdata!$A$6:$A$10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7" i="8" l="1"/>
  <c r="D15" i="8"/>
  <c r="D14" i="8"/>
  <c r="C15" i="8"/>
  <c r="C14" i="8"/>
  <c r="E14" i="8" l="1"/>
  <c r="D27" i="8"/>
  <c r="E23" i="8" s="1"/>
  <c r="E15" i="8"/>
  <c r="E9" i="8" l="1"/>
  <c r="E27" i="8"/>
</calcChain>
</file>

<file path=xl/sharedStrings.xml><?xml version="1.0" encoding="utf-8"?>
<sst xmlns="http://schemas.openxmlformats.org/spreadsheetml/2006/main" count="61" uniqueCount="38">
  <si>
    <t>Momsfradrag i %</t>
  </si>
  <si>
    <t>Godtgørelse</t>
  </si>
  <si>
    <t>Specifikation:</t>
  </si>
  <si>
    <t>Afgiftsbeløb</t>
  </si>
  <si>
    <t>Til udgiftsførelse</t>
  </si>
  <si>
    <t>Elafgift</t>
  </si>
  <si>
    <t>Forbrug i m3</t>
  </si>
  <si>
    <t>Vandafgift</t>
  </si>
  <si>
    <t>Elvarme</t>
  </si>
  <si>
    <t>Godtgørelse af el-afgift</t>
  </si>
  <si>
    <t>Stamdata til beregninger</t>
  </si>
  <si>
    <t>Om regnearket</t>
  </si>
  <si>
    <t>Regnearket er et hjælperedskab til brug for momspligtige virksomheders godtgørelse af el- og vandafgift.</t>
  </si>
  <si>
    <t>Brug af regnearket</t>
  </si>
  <si>
    <t>Desuden skal forbrug i kWh vedrørende elforbrug og målt elforbrug til varme/kulde samt momsfradragsprocent indtastes i de gule felter</t>
  </si>
  <si>
    <t>Til beregning af godtgørelse af vandafgift indtastets forbrug i m3 i perioden</t>
  </si>
  <si>
    <t>Forudsætninger for beregning af elafgift</t>
  </si>
  <si>
    <t>Elektricitet til privat brug er ikke medtaget i beregningen</t>
  </si>
  <si>
    <t>I øvrigt gøres opmærksom på, at ved udlejning af fast ejendom, er det forbrugeren (lejeren) der har ret til godtgørelse</t>
  </si>
  <si>
    <t>Kontaktoplysninger</t>
  </si>
  <si>
    <t>Lone Ravnholt Jensen på Tlf 96 34 78 11 eller mail lrj@beierholm.dk</t>
  </si>
  <si>
    <t>Godtgørelse af vandafgift</t>
  </si>
  <si>
    <t>EU's minimumsafgift</t>
  </si>
  <si>
    <t>Alene let proces og el-varme/køling er omfattet af beregningen (belysning, drift af maskiner, pc'ere mv.)</t>
  </si>
  <si>
    <t>Elekricitet til proces er ikke anvendt til liberale erhverv, jf. bilaget til elafgiftsloven</t>
  </si>
  <si>
    <t>Liberale erhverv (omfattet af bilaget til elafgiftsloven) kan alene få godtgørelse af elafgift til elvarme/køling og opvarmning af vand</t>
  </si>
  <si>
    <t>Forbrug i kWh til procesformål</t>
  </si>
  <si>
    <t>Camilla Wimmelmann på Tlf 96 34 78 53 eller mail cwi@beierholm.dk</t>
  </si>
  <si>
    <t>Britt Ørskov Nielsen på Tlf 33 38 98 13 eller mail brn@beierholm.dk</t>
  </si>
  <si>
    <t>Målt forbrug til rumvarme, komfortkøling og opvarmning af brugsvand i kWh</t>
  </si>
  <si>
    <t>Karsten Wind på Tlf 39 16 79 90 eller mail kwi@beierholm.dk</t>
  </si>
  <si>
    <t>Fritz Vad Sørensen på Tlf 87 32 59 76 eller mail frs@beierholm.dk</t>
  </si>
  <si>
    <t>Januar 2021</t>
  </si>
  <si>
    <t>Februar - december 2021</t>
  </si>
  <si>
    <t>For at tage højde for ændringerne i afgiftssatser og omfanget af godtgørelsen, skal der vælges et årstal - 2019, 2020, 2021 eller 2022</t>
  </si>
  <si>
    <t>Morten Hæstrup Rasmussen på Tlf 30 93 46 33 eller mail moh@beierholm.dk</t>
  </si>
  <si>
    <t>Januar - juni 2022</t>
  </si>
  <si>
    <t>Juli - december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</si>
</sst>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DaneSerifaLight"/>
      <family val="2"/>
    </font>
    <font>
      <b/>
      <sz val="15"/>
      <name val="DaneSerifaLight"/>
      <family val="2"/>
    </font>
    <font>
      <b/>
      <sz val="12"/>
      <name val="DaneSerifaLight"/>
      <family val="2"/>
    </font>
    <font>
      <b/>
      <sz val="10"/>
      <name val="DaneSerifaLight"/>
      <family val="2"/>
    </font>
    <font>
      <sz val="8"/>
      <name val="DaneSerifaLight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</fills>
  <borders count="2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3" fontId="0" fillId="0" borderId="0"/>
  </cellStyleXfs>
  <cellXfs count="21">
    <xf numFmtId="3" fontId="0" fillId="0" borderId="0" xfId="0"/>
    <xf numFmtId="3" fontId="0" fillId="2" borderId="0" xfId="0" applyFill="1"/>
    <xf numFmtId="3" fontId="2" fillId="2" borderId="0" xfId="0" applyFont="1" applyFill="1"/>
    <xf numFmtId="3" fontId="2" fillId="2" borderId="0" xfId="0" applyFont="1" applyFill="1" applyBorder="1"/>
    <xf numFmtId="3" fontId="0" fillId="2" borderId="0" xfId="0" applyFill="1" applyBorder="1"/>
    <xf numFmtId="4" fontId="2" fillId="2" borderId="1" xfId="0" applyNumberFormat="1" applyFont="1" applyFill="1" applyBorder="1"/>
    <xf numFmtId="3" fontId="3" fillId="2" borderId="0" xfId="0" applyFont="1" applyFill="1"/>
    <xf numFmtId="4" fontId="0" fillId="2" borderId="0" xfId="0" applyNumberFormat="1" applyFill="1"/>
    <xf numFmtId="4" fontId="2" fillId="2" borderId="0" xfId="0" applyNumberFormat="1" applyFont="1" applyFill="1" applyBorder="1"/>
    <xf numFmtId="3" fontId="1" fillId="3" borderId="0" xfId="0" applyFont="1" applyFill="1"/>
    <xf numFmtId="3" fontId="0" fillId="3" borderId="0" xfId="0" applyFill="1"/>
    <xf numFmtId="3" fontId="3" fillId="0" borderId="0" xfId="0" applyFont="1"/>
    <xf numFmtId="1" fontId="3" fillId="0" borderId="0" xfId="0" applyNumberFormat="1" applyFont="1"/>
    <xf numFmtId="10" fontId="0" fillId="0" borderId="0" xfId="0" applyNumberFormat="1"/>
    <xf numFmtId="3" fontId="0" fillId="0" borderId="0" xfId="0" applyAlignment="1">
      <alignment horizontal="right"/>
    </xf>
    <xf numFmtId="4" fontId="0" fillId="0" borderId="0" xfId="0" applyNumberFormat="1"/>
    <xf numFmtId="3" fontId="2" fillId="4" borderId="0" xfId="0" applyFont="1" applyFill="1" applyBorder="1" applyProtection="1">
      <protection locked="0"/>
    </xf>
    <xf numFmtId="1" fontId="1" fillId="3" borderId="0" xfId="0" applyNumberFormat="1" applyFont="1" applyFill="1" applyProtection="1">
      <protection locked="0"/>
    </xf>
    <xf numFmtId="3" fontId="3" fillId="2" borderId="0" xfId="0" applyFont="1" applyFill="1" applyAlignment="1">
      <alignment horizontal="right"/>
    </xf>
    <xf numFmtId="3" fontId="3" fillId="0" borderId="0" xfId="0" quotePrefix="1" applyFont="1" applyAlignment="1">
      <alignment horizontal="right"/>
    </xf>
    <xf numFmtId="1" fontId="3" fillId="0" borderId="0" xfId="0" quotePrefix="1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3"/>
  <dimension ref="A1:A23"/>
  <sheetViews>
    <sheetView workbookViewId="0">
      <selection activeCell="A24" sqref="A24"/>
    </sheetView>
  </sheetViews>
  <sheetFormatPr defaultRowHeight="13.2" x14ac:dyDescent="0.25"/>
  <sheetData>
    <row r="1" spans="1:1" x14ac:dyDescent="0.25">
      <c r="A1" s="11" t="s">
        <v>11</v>
      </c>
    </row>
    <row r="2" spans="1:1" x14ac:dyDescent="0.25">
      <c r="A2" t="s">
        <v>12</v>
      </c>
    </row>
    <row r="4" spans="1:1" x14ac:dyDescent="0.25">
      <c r="A4" s="11" t="s">
        <v>13</v>
      </c>
    </row>
    <row r="5" spans="1:1" x14ac:dyDescent="0.25">
      <c r="A5" t="s">
        <v>34</v>
      </c>
    </row>
    <row r="6" spans="1:1" x14ac:dyDescent="0.25">
      <c r="A6" t="s">
        <v>14</v>
      </c>
    </row>
    <row r="7" spans="1:1" x14ac:dyDescent="0.25">
      <c r="A7" t="s">
        <v>15</v>
      </c>
    </row>
    <row r="9" spans="1:1" x14ac:dyDescent="0.25">
      <c r="A9" s="11" t="s">
        <v>16</v>
      </c>
    </row>
    <row r="10" spans="1:1" x14ac:dyDescent="0.25">
      <c r="A10" t="s">
        <v>24</v>
      </c>
    </row>
    <row r="11" spans="1:1" x14ac:dyDescent="0.25">
      <c r="A11" t="s">
        <v>25</v>
      </c>
    </row>
    <row r="12" spans="1:1" x14ac:dyDescent="0.25">
      <c r="A12" t="s">
        <v>17</v>
      </c>
    </row>
    <row r="13" spans="1:1" x14ac:dyDescent="0.25">
      <c r="A13" t="s">
        <v>23</v>
      </c>
    </row>
    <row r="15" spans="1:1" x14ac:dyDescent="0.25">
      <c r="A15" t="s">
        <v>18</v>
      </c>
    </row>
    <row r="17" spans="1:1" x14ac:dyDescent="0.25">
      <c r="A17" s="11" t="s">
        <v>19</v>
      </c>
    </row>
    <row r="18" spans="1:1" x14ac:dyDescent="0.25">
      <c r="A18" t="s">
        <v>20</v>
      </c>
    </row>
    <row r="19" spans="1:1" x14ac:dyDescent="0.25">
      <c r="A19" t="s">
        <v>30</v>
      </c>
    </row>
    <row r="20" spans="1:1" x14ac:dyDescent="0.25">
      <c r="A20" t="s">
        <v>27</v>
      </c>
    </row>
    <row r="21" spans="1:1" x14ac:dyDescent="0.25">
      <c r="A21" t="s">
        <v>28</v>
      </c>
    </row>
    <row r="22" spans="1:1" x14ac:dyDescent="0.25">
      <c r="A22" t="s">
        <v>31</v>
      </c>
    </row>
    <row r="23" spans="1:1" x14ac:dyDescent="0.25">
      <c r="A23" t="s">
        <v>35</v>
      </c>
    </row>
  </sheetData>
  <sheetProtection sheet="1" selectLockedCells="1" selectUnlockedCells="1"/>
  <phoneticPr fontId="4" type="noConversion"/>
  <pageMargins left="0.75" right="0.75" top="1" bottom="1" header="0" footer="0"/>
  <pageSetup paperSize="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1"/>
  <dimension ref="A1:E28"/>
  <sheetViews>
    <sheetView tabSelected="1" workbookViewId="0">
      <selection activeCell="E1" sqref="E1"/>
    </sheetView>
  </sheetViews>
  <sheetFormatPr defaultColWidth="9.109375" defaultRowHeight="13.2" x14ac:dyDescent="0.25"/>
  <cols>
    <col min="1" max="1" width="40.5546875" style="1" customWidth="1"/>
    <col min="2" max="2" width="9.109375" style="1"/>
    <col min="3" max="3" width="23.33203125" style="1" bestFit="1" customWidth="1"/>
    <col min="4" max="4" width="28" style="1" bestFit="1" customWidth="1"/>
    <col min="5" max="5" width="36.5546875" style="1" bestFit="1" customWidth="1"/>
    <col min="6" max="16384" width="9.109375" style="1"/>
  </cols>
  <sheetData>
    <row r="1" spans="1:5" ht="20.399999999999999" x14ac:dyDescent="0.4">
      <c r="A1" s="9" t="s">
        <v>9</v>
      </c>
      <c r="B1" s="9"/>
      <c r="C1" s="9"/>
      <c r="D1" s="9"/>
      <c r="E1" s="17" t="s">
        <v>37</v>
      </c>
    </row>
    <row r="2" spans="1:5" ht="50.1" customHeight="1" x14ac:dyDescent="0.25"/>
    <row r="3" spans="1:5" ht="15.6" x14ac:dyDescent="0.3">
      <c r="A3" s="2" t="s">
        <v>26</v>
      </c>
      <c r="B3" s="2"/>
      <c r="C3" s="2"/>
      <c r="D3" s="2"/>
      <c r="E3" s="16"/>
    </row>
    <row r="4" spans="1:5" x14ac:dyDescent="0.25">
      <c r="E4" s="4"/>
    </row>
    <row r="5" spans="1:5" ht="15.6" x14ac:dyDescent="0.3">
      <c r="A5" s="2" t="s">
        <v>0</v>
      </c>
      <c r="B5" s="2"/>
      <c r="C5" s="2"/>
      <c r="D5" s="2"/>
      <c r="E5" s="16"/>
    </row>
    <row r="6" spans="1:5" ht="15.6" x14ac:dyDescent="0.3">
      <c r="A6" s="2"/>
      <c r="B6" s="2"/>
      <c r="C6" s="2"/>
      <c r="D6" s="2"/>
      <c r="E6" s="3"/>
    </row>
    <row r="7" spans="1:5" ht="15.6" x14ac:dyDescent="0.3">
      <c r="A7" s="2" t="s">
        <v>29</v>
      </c>
      <c r="B7" s="2"/>
      <c r="C7" s="2"/>
      <c r="D7" s="2"/>
      <c r="E7" s="16"/>
    </row>
    <row r="8" spans="1:5" ht="13.8" thickBot="1" x14ac:dyDescent="0.3"/>
    <row r="9" spans="1:5" ht="16.8" thickTop="1" thickBot="1" x14ac:dyDescent="0.35">
      <c r="A9" s="2" t="s">
        <v>1</v>
      </c>
      <c r="B9" s="2"/>
      <c r="C9" s="2"/>
      <c r="D9" s="2"/>
      <c r="E9" s="5">
        <f>D14+D15</f>
        <v>0</v>
      </c>
    </row>
    <row r="10" spans="1:5" ht="13.8" thickTop="1" x14ac:dyDescent="0.25"/>
    <row r="12" spans="1:5" x14ac:dyDescent="0.25">
      <c r="A12" s="6" t="s">
        <v>2</v>
      </c>
      <c r="B12" s="6"/>
      <c r="C12" s="18" t="s">
        <v>3</v>
      </c>
      <c r="D12" s="18" t="s">
        <v>1</v>
      </c>
      <c r="E12" s="18" t="s">
        <v>4</v>
      </c>
    </row>
    <row r="14" spans="1:5" x14ac:dyDescent="0.25">
      <c r="A14" s="1" t="s">
        <v>5</v>
      </c>
      <c r="C14" s="7">
        <f>$E$3*VLOOKUP($E$1,Stamdata!$A$6:$C$11,2,0)</f>
        <v>0</v>
      </c>
      <c r="D14" s="7">
        <f>VLOOKUP($E$1,Stamdata!$A$14:$C$19,2,0)*$E$3*($E$5/100)</f>
        <v>0</v>
      </c>
      <c r="E14" s="7">
        <f>C14-D14</f>
        <v>0</v>
      </c>
    </row>
    <row r="15" spans="1:5" x14ac:dyDescent="0.25">
      <c r="A15" s="1" t="s">
        <v>8</v>
      </c>
      <c r="C15" s="7">
        <f>$E$7*VLOOKUP($E$1,Stamdata!$A$6:$C$11,2,0)</f>
        <v>0</v>
      </c>
      <c r="D15" s="7">
        <f>$E$7*VLOOKUP($E$1,Stamdata!$A$14:$C$19,3,0)*($E$5/100)</f>
        <v>0</v>
      </c>
      <c r="E15" s="7">
        <f>C15-D15</f>
        <v>0</v>
      </c>
    </row>
    <row r="16" spans="1:5" ht="50.1" customHeight="1" x14ac:dyDescent="0.25"/>
    <row r="17" spans="1:5" ht="20.399999999999999" x14ac:dyDescent="0.4">
      <c r="A17" s="9" t="s">
        <v>21</v>
      </c>
      <c r="B17" s="10"/>
      <c r="C17" s="10"/>
      <c r="D17" s="10"/>
      <c r="E17" s="10"/>
    </row>
    <row r="18" spans="1:5" ht="50.1" customHeight="1" x14ac:dyDescent="0.25">
      <c r="E18" s="4"/>
    </row>
    <row r="19" spans="1:5" ht="15.6" x14ac:dyDescent="0.3">
      <c r="A19" s="2" t="s">
        <v>6</v>
      </c>
      <c r="B19" s="2"/>
      <c r="C19" s="2"/>
      <c r="D19" s="2"/>
      <c r="E19" s="16"/>
    </row>
    <row r="20" spans="1:5" x14ac:dyDescent="0.25">
      <c r="E20" s="4"/>
    </row>
    <row r="21" spans="1:5" ht="15.6" x14ac:dyDescent="0.3">
      <c r="A21" s="2" t="s">
        <v>0</v>
      </c>
      <c r="B21" s="2"/>
      <c r="C21" s="2"/>
      <c r="D21" s="2"/>
      <c r="E21" s="16"/>
    </row>
    <row r="22" spans="1:5" ht="13.8" thickBot="1" x14ac:dyDescent="0.3"/>
    <row r="23" spans="1:5" ht="16.8" thickTop="1" thickBot="1" x14ac:dyDescent="0.35">
      <c r="A23" s="2" t="s">
        <v>1</v>
      </c>
      <c r="B23" s="2"/>
      <c r="C23" s="2"/>
      <c r="D23" s="2"/>
      <c r="E23" s="5">
        <f>D27</f>
        <v>0</v>
      </c>
    </row>
    <row r="24" spans="1:5" ht="16.2" thickTop="1" x14ac:dyDescent="0.3">
      <c r="A24" s="2"/>
      <c r="B24" s="2"/>
      <c r="C24" s="2"/>
      <c r="D24" s="2"/>
      <c r="E24" s="8"/>
    </row>
    <row r="25" spans="1:5" x14ac:dyDescent="0.25">
      <c r="A25" s="6" t="s">
        <v>2</v>
      </c>
      <c r="B25" s="6"/>
      <c r="C25" s="18" t="s">
        <v>3</v>
      </c>
      <c r="D25" s="18" t="s">
        <v>1</v>
      </c>
      <c r="E25" s="18" t="s">
        <v>4</v>
      </c>
    </row>
    <row r="26" spans="1:5" x14ac:dyDescent="0.25">
      <c r="A26" s="6"/>
      <c r="B26" s="6"/>
      <c r="C26" s="6"/>
      <c r="D26" s="6"/>
      <c r="E26" s="6"/>
    </row>
    <row r="27" spans="1:5" x14ac:dyDescent="0.25">
      <c r="A27" s="1" t="s">
        <v>7</v>
      </c>
      <c r="C27" s="1">
        <f>VLOOKUP($E$1,Stamdata!$A$22:$B$27,2,0)*$E$19</f>
        <v>0</v>
      </c>
      <c r="D27" s="1">
        <f>C27*(E21/100)</f>
        <v>0</v>
      </c>
      <c r="E27" s="1">
        <f>C27-D27</f>
        <v>0</v>
      </c>
    </row>
    <row r="28" spans="1:5" x14ac:dyDescent="0.25">
      <c r="C28" s="7"/>
      <c r="D28" s="7"/>
      <c r="E28" s="7"/>
    </row>
  </sheetData>
  <sheetProtection sheet="1" objects="1" scenarios="1" selectLockedCells="1"/>
  <protectedRanges>
    <protectedRange password="EB3E" sqref="A26:E28" name="Område4"/>
    <protectedRange password="EB3E" sqref="E23" name="Område3"/>
    <protectedRange password="EB3E" sqref="A12:E15" name="Område2"/>
    <protectedRange password="EB3E" sqref="E9" name="Område1"/>
  </protectedRanges>
  <phoneticPr fontId="0" type="noConversion"/>
  <pageMargins left="0.74803149606299213" right="0.6692913385826772" top="0.98425196850393704" bottom="0.98425196850393704" header="0" footer="0"/>
  <pageSetup paperSize="9" orientation="portrait" horizontalDpi="300" verticalDpi="300" r:id="rId1"/>
  <headerFooter alignWithMargins="0">
    <oddHeader>&amp;L&amp;G</oddHeader>
    <oddFooter>&amp;L&amp;D&amp;C&amp;F</oddFoot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Vælg årstal fra listen" promptTitle="Vælg årstal fra listen" xr:uid="{00000000-0002-0000-0100-000000000000}">
          <x14:formula1>
            <xm:f>Stamdata!$A$6:$A$12</xm:f>
          </x14:formula1>
          <xm:sqref>E1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2"/>
  <dimension ref="A2:F27"/>
  <sheetViews>
    <sheetView workbookViewId="0">
      <selection activeCell="C20" sqref="C20"/>
    </sheetView>
  </sheetViews>
  <sheetFormatPr defaultRowHeight="13.2" x14ac:dyDescent="0.25"/>
  <cols>
    <col min="1" max="1" width="24.109375" bestFit="1" customWidth="1"/>
    <col min="2" max="3" width="20.5546875" customWidth="1"/>
    <col min="4" max="4" width="18.5546875" bestFit="1" customWidth="1"/>
  </cols>
  <sheetData>
    <row r="2" spans="1:6" x14ac:dyDescent="0.25">
      <c r="A2" s="11" t="s">
        <v>10</v>
      </c>
    </row>
    <row r="5" spans="1:6" x14ac:dyDescent="0.25">
      <c r="A5" s="11" t="s">
        <v>3</v>
      </c>
      <c r="B5" s="14" t="s">
        <v>5</v>
      </c>
      <c r="C5" s="14" t="s">
        <v>8</v>
      </c>
      <c r="D5" s="14" t="s">
        <v>22</v>
      </c>
      <c r="E5" s="14"/>
      <c r="F5" s="14"/>
    </row>
    <row r="6" spans="1:6" x14ac:dyDescent="0.25">
      <c r="A6" s="12">
        <v>2019</v>
      </c>
      <c r="B6" s="13">
        <v>0.88400000000000001</v>
      </c>
      <c r="C6" s="13">
        <v>0.88400000000000001</v>
      </c>
      <c r="D6" s="13">
        <v>4.0000000000000001E-3</v>
      </c>
    </row>
    <row r="7" spans="1:6" x14ac:dyDescent="0.25">
      <c r="A7" s="12">
        <v>2020</v>
      </c>
      <c r="B7" s="13">
        <v>0.89200000000000002</v>
      </c>
      <c r="C7" s="13">
        <v>0.89200000000000002</v>
      </c>
      <c r="D7" s="13">
        <v>4.0000000000000001E-3</v>
      </c>
    </row>
    <row r="8" spans="1:6" x14ac:dyDescent="0.25">
      <c r="A8" s="19" t="s">
        <v>32</v>
      </c>
      <c r="B8" s="13">
        <v>0.9</v>
      </c>
      <c r="C8" s="13">
        <v>0.9</v>
      </c>
      <c r="D8" s="13">
        <v>4.0000000000000001E-3</v>
      </c>
    </row>
    <row r="9" spans="1:6" x14ac:dyDescent="0.25">
      <c r="A9" s="19" t="s">
        <v>33</v>
      </c>
      <c r="B9" s="13">
        <v>0.9</v>
      </c>
      <c r="C9" s="13">
        <v>0.9</v>
      </c>
      <c r="D9" s="13">
        <v>4.0000000000000001E-3</v>
      </c>
    </row>
    <row r="10" spans="1:6" x14ac:dyDescent="0.25">
      <c r="A10" s="20" t="s">
        <v>36</v>
      </c>
      <c r="B10" s="13">
        <v>0.90300000000000002</v>
      </c>
      <c r="C10" s="13">
        <v>0.90300000000000002</v>
      </c>
      <c r="D10" s="13">
        <v>4.0000000000000001E-3</v>
      </c>
    </row>
    <row r="11" spans="1:6" x14ac:dyDescent="0.25">
      <c r="A11" s="20" t="s">
        <v>37</v>
      </c>
      <c r="B11" s="13">
        <v>0.76300000000000001</v>
      </c>
      <c r="C11" s="13">
        <v>0.76300000000000001</v>
      </c>
      <c r="D11" s="13">
        <v>4.0000000000000001E-3</v>
      </c>
    </row>
    <row r="13" spans="1:6" x14ac:dyDescent="0.25">
      <c r="A13" s="11" t="s">
        <v>1</v>
      </c>
      <c r="B13" s="14" t="s">
        <v>5</v>
      </c>
      <c r="C13" s="14" t="s">
        <v>8</v>
      </c>
      <c r="D13" s="14"/>
    </row>
    <row r="14" spans="1:6" x14ac:dyDescent="0.25">
      <c r="A14" s="12">
        <v>2019</v>
      </c>
      <c r="B14" s="13">
        <v>0.88</v>
      </c>
      <c r="C14" s="13">
        <v>0.625</v>
      </c>
    </row>
    <row r="15" spans="1:6" x14ac:dyDescent="0.25">
      <c r="A15" s="12">
        <v>2020</v>
      </c>
      <c r="B15" s="13">
        <v>0.88800000000000001</v>
      </c>
      <c r="C15" s="13">
        <v>0.68200000000000005</v>
      </c>
    </row>
    <row r="16" spans="1:6" x14ac:dyDescent="0.25">
      <c r="A16" s="19" t="s">
        <v>32</v>
      </c>
      <c r="B16" s="13">
        <v>0.89600000000000002</v>
      </c>
      <c r="C16" s="13">
        <v>0.89600000000000002</v>
      </c>
    </row>
    <row r="17" spans="1:4" x14ac:dyDescent="0.25">
      <c r="A17" s="19" t="s">
        <v>33</v>
      </c>
      <c r="B17" s="13">
        <v>0.89600000000000002</v>
      </c>
      <c r="C17" s="13">
        <v>0.89600000000000002</v>
      </c>
      <c r="D17" s="13"/>
    </row>
    <row r="18" spans="1:4" x14ac:dyDescent="0.25">
      <c r="A18" s="20" t="s">
        <v>36</v>
      </c>
      <c r="B18" s="13">
        <v>0.89900000000000002</v>
      </c>
      <c r="C18" s="13">
        <v>0.89900000000000002</v>
      </c>
      <c r="D18" s="13"/>
    </row>
    <row r="19" spans="1:4" x14ac:dyDescent="0.25">
      <c r="A19" s="20" t="s">
        <v>37</v>
      </c>
      <c r="B19" s="13">
        <v>0.75900000000000001</v>
      </c>
      <c r="C19" s="13">
        <v>0.75900000000000001</v>
      </c>
      <c r="D19" s="13"/>
    </row>
    <row r="21" spans="1:4" x14ac:dyDescent="0.25">
      <c r="A21" s="11" t="s">
        <v>7</v>
      </c>
    </row>
    <row r="22" spans="1:4" x14ac:dyDescent="0.25">
      <c r="A22" s="12">
        <v>2019</v>
      </c>
      <c r="B22" s="15">
        <v>6.37</v>
      </c>
    </row>
    <row r="23" spans="1:4" x14ac:dyDescent="0.25">
      <c r="A23" s="12">
        <v>2020</v>
      </c>
      <c r="B23" s="15">
        <v>6.37</v>
      </c>
    </row>
    <row r="24" spans="1:4" x14ac:dyDescent="0.25">
      <c r="A24" s="19" t="s">
        <v>32</v>
      </c>
      <c r="B24" s="15">
        <v>6.18</v>
      </c>
    </row>
    <row r="25" spans="1:4" x14ac:dyDescent="0.25">
      <c r="A25" s="19" t="s">
        <v>33</v>
      </c>
      <c r="B25" s="15">
        <v>6.37</v>
      </c>
    </row>
    <row r="26" spans="1:4" x14ac:dyDescent="0.25">
      <c r="A26" s="20" t="s">
        <v>36</v>
      </c>
      <c r="B26" s="15">
        <v>6.37</v>
      </c>
    </row>
    <row r="27" spans="1:4" x14ac:dyDescent="0.25">
      <c r="A27" s="20" t="s">
        <v>37</v>
      </c>
      <c r="B27" s="15">
        <v>6.37</v>
      </c>
    </row>
  </sheetData>
  <sheetProtection sheet="1" objects="1" scenarios="1"/>
  <protectedRanges>
    <protectedRange password="EB3E" sqref="B13:C13 B5:C5" name="Område2"/>
  </protectedRanges>
  <phoneticPr fontId="4" type="noConversion"/>
  <pageMargins left="0.75" right="0.75" top="1" bottom="1" header="0" footer="0"/>
  <pageSetup paperSize="9" orientation="portrait" verticalDpi="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v W Y r V J E r t K a l A A A A 9 Q A A A B I A H A B D b 2 5 m a W c v U G F j a 2 F n Z S 5 4 b W w g o h g A K K A U A A A A A A A A A A A A A A A A A A A A A A A A A A A A h Y + x D o I w G I R f h X S n L T U m S H 7 K o J u S m J g Y 1 6 Z U a I R i a L G 8 m 4 O P 5 C u I U d T N 8 b 6 7 S + 7 u 1 x t k Q 1 M H F 9 V Z 3 Z o U R Z i i Q B n Z F t q U K e r d M Y x R x m E r 5 E m U K h j D x i a D 1 S m q n D s n h H j v s Z / h t i s J o z Q i h 3 y z k 5 V q R K i N d c J I h T 6 t 4 n 8 L c d i / x n C G F x T P Y 4 Y p k I l B r s 3 X Z + P c p / s D Y d n X r u 8 U L 0 S 4 W g O Z J J D 3 B f 4 A U E s D B B Q A A g A I A L 1 m K 1 Q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9 Z i t U K I p H u A 4 A A A A R A A A A E w A c A E Z v c m 1 1 b G F z L 1 N l Y 3 R p b 2 4 x L m 0 g o h g A K K A U A A A A A A A A A A A A A A A A A A A A A A A A A A A A K 0 5 N L s n M z 1 M I h t C G 1 g B Q S w E C L Q A U A A I A C A C 9 Z i t U k S u 0 p q U A A A D 1 A A A A E g A A A A A A A A A A A A A A A A A A A A A A Q 2 9 u Z m l n L 1 B h Y 2 t h Z 2 U u e G 1 s U E s B A i 0 A F A A C A A g A v W Y r V A / K 6 a u k A A A A 6 Q A A A B M A A A A A A A A A A A A A A A A A 8 Q A A A F t D b 2 5 0 Z W 5 0 X 1 R 5 c G V z X S 5 4 b W x Q S w E C L Q A U A A I A C A C 9 Z i t U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f 9 L D c D Z g w 0 i I L 8 W v N A C T t Q A A A A A C A A A A A A A D Z g A A w A A A A B A A A A B P 5 w 8 4 q w y / 6 y Q 9 S 9 x R H C a 6 A A A A A A S A A A C g A A A A E A A A A K i G D j B 4 0 d I 3 p N M i 9 L H p m a l Q A A A A z x 2 l I g A p Q X 1 P n N 0 s K N S 8 U R + M F 0 p Y J 8 3 U Z M e K 4 f F g g V o 9 p 7 9 B x Y R H e 4 m x b U Z x b B 0 V o s 4 f O V 4 g S b / 9 s t O H D r m f o 9 2 3 T v W D f 3 S g i G S B R + t T Y P c U A A A A o 0 g Y y n Y Z Z / j z / U G E y 5 6 A M R 7 s 1 I k = < / D a t a M a s h u p > 
</file>

<file path=customXml/itemProps1.xml><?xml version="1.0" encoding="utf-8"?>
<ds:datastoreItem xmlns:ds="http://schemas.openxmlformats.org/officeDocument/2006/customXml" ds:itemID="{213CB3B0-C6C4-454F-AFFE-AE1DE1C33B9E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3</vt:i4>
      </vt:variant>
      <vt:variant>
        <vt:lpstr>Navngivne områder</vt:lpstr>
      </vt:variant>
      <vt:variant>
        <vt:i4>1</vt:i4>
      </vt:variant>
    </vt:vector>
  </HeadingPairs>
  <TitlesOfParts>
    <vt:vector size="4" baseType="lpstr">
      <vt:lpstr>Disclaimer</vt:lpstr>
      <vt:lpstr>Beregning</vt:lpstr>
      <vt:lpstr>Stamdata</vt:lpstr>
      <vt:lpstr>Årstal</vt:lpstr>
    </vt:vector>
  </TitlesOfParts>
  <Company>Beierholm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Karsten Wind</dc:creator>
  <cp:lastModifiedBy>Alberte Juhl</cp:lastModifiedBy>
  <cp:lastPrinted>2015-02-03T11:40:01Z</cp:lastPrinted>
  <dcterms:created xsi:type="dcterms:W3CDTF">2010-08-31T08:35:00Z</dcterms:created>
  <dcterms:modified xsi:type="dcterms:W3CDTF">2022-08-22T11:34:47Z</dcterms:modified>
</cp:coreProperties>
</file>